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(East)'!$A$1:$V$27</definedName>
    <definedName name="_xlnm.Print_Area" localSheetId="9">'Tirhut (West)'!$A$1:$V$28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18" i="10"/>
  <c r="V15"/>
  <c r="U15"/>
  <c r="S15"/>
  <c r="L15"/>
  <c r="M15"/>
  <c r="N15"/>
  <c r="O15"/>
  <c r="P15"/>
  <c r="Q15"/>
  <c r="R15"/>
  <c r="K15"/>
  <c r="I15"/>
  <c r="H15"/>
  <c r="G15"/>
  <c r="T15"/>
  <c r="F15"/>
  <c r="L20" i="13"/>
  <c r="H20"/>
  <c r="E20"/>
  <c r="E15" i="10"/>
  <c r="D15"/>
  <c r="M20" i="13"/>
  <c r="N20"/>
  <c r="O20"/>
  <c r="P20"/>
  <c r="Q20"/>
  <c r="R20"/>
  <c r="S20"/>
  <c r="T20"/>
  <c r="U14" i="10" s="1"/>
  <c r="U20" i="13"/>
  <c r="S14" i="10"/>
  <c r="K14"/>
  <c r="G14"/>
  <c r="F14"/>
  <c r="I14" s="1"/>
  <c r="E14"/>
  <c r="H14" s="1"/>
  <c r="D14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9"/>
  <c r="V14" i="10" s="1"/>
  <c r="L19" i="15"/>
  <c r="H19"/>
  <c r="E19"/>
  <c r="I19"/>
  <c r="U3"/>
  <c r="A2"/>
  <c r="I9" i="10"/>
  <c r="Y9"/>
  <c r="Y12"/>
  <c r="Y13"/>
  <c r="Y15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U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 i="10" s="1"/>
  <c r="U12" i="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D10"/>
  <c r="E19" i="11"/>
  <c r="E10" i="10" s="1"/>
  <c r="V19" i="11"/>
  <c r="V10" i="10" s="1"/>
  <c r="U19" i="11"/>
  <c r="U10" i="10" s="1"/>
  <c r="T19" i="11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T14" i="10" l="1"/>
  <c r="E18"/>
  <c r="D18"/>
  <c r="T7"/>
  <c r="T12"/>
  <c r="Y14"/>
  <c r="T10"/>
  <c r="Y10" s="1"/>
  <c r="N14" i="4"/>
  <c r="L8" i="10" s="1"/>
  <c r="M14" i="4"/>
  <c r="K8" i="10" s="1"/>
  <c r="K18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G9" s="1"/>
  <c r="E17" i="7"/>
  <c r="O18" i="10" l="1"/>
  <c r="I18"/>
  <c r="U18"/>
  <c r="R18"/>
  <c r="N18"/>
  <c r="L18"/>
  <c r="Y11"/>
  <c r="P18"/>
  <c r="S18"/>
  <c r="Q18"/>
  <c r="M18"/>
  <c r="F18"/>
  <c r="V18"/>
  <c r="T8"/>
  <c r="G7"/>
  <c r="G18" s="1"/>
  <c r="T11"/>
  <c r="Y7"/>
  <c r="T9"/>
  <c r="T17"/>
  <c r="Y17" s="1"/>
  <c r="T16"/>
  <c r="Y16" s="1"/>
  <c r="T13"/>
  <c r="T18" l="1"/>
  <c r="Y8"/>
  <c r="E9"/>
  <c r="H9" l="1"/>
  <c r="Y18" l="1"/>
</calcChain>
</file>

<file path=xl/sharedStrings.xml><?xml version="1.0" encoding="utf-8"?>
<sst xmlns="http://schemas.openxmlformats.org/spreadsheetml/2006/main" count="859" uniqueCount="459">
  <si>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</si>
  <si>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</si>
  <si>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</si>
  <si>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</si>
  <si>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</si>
  <si>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</si>
  <si>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</si>
  <si>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</si>
  <si>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</si>
  <si>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</si>
  <si>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</si>
  <si>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</si>
  <si>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</si>
  <si>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</si>
  <si>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</si>
  <si>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</si>
  <si>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</si>
  <si>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</si>
  <si>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</si>
  <si>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</si>
  <si>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</si>
  <si>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</si>
  <si>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</si>
  <si>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</si>
  <si>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</si>
  <si>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</si>
  <si>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</si>
  <si>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</si>
  <si>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</si>
  <si>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</si>
  <si>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</si>
  <si>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</si>
  <si>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</si>
  <si>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</si>
  <si>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</si>
  <si>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</si>
  <si>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</si>
  <si>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</si>
  <si>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</si>
  <si>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</si>
  <si>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</si>
  <si>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</si>
  <si>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</si>
  <si>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</si>
  <si>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</si>
  <si>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</si>
  <si>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</si>
  <si>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</si>
  <si>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</si>
  <si>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</si>
  <si>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</si>
  <si>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</si>
  <si>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</si>
  <si>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</si>
  <si>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</si>
  <si>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</si>
  <si>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</si>
  <si>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</si>
  <si>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</si>
  <si>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</si>
  <si>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</si>
  <si>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</si>
  <si>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</si>
  <si>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</si>
  <si>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</si>
  <si>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</si>
  <si>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</si>
  <si>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</si>
  <si>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</si>
  <si>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</si>
  <si>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</si>
  <si>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</si>
  <si>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</si>
  <si>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</si>
  <si>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</si>
  <si>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</si>
  <si>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</si>
  <si>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</si>
  <si>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</si>
  <si>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</si>
  <si>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</si>
  <si>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</si>
  <si>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</si>
  <si>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</si>
  <si>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</si>
  <si>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</si>
  <si>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</si>
  <si>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</si>
  <si>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</si>
  <si>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</si>
  <si>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</si>
  <si>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</si>
  <si>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</si>
  <si>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</si>
  <si>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</si>
  <si>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</si>
  <si>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</si>
  <si>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</si>
  <si>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</si>
  <si>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</si>
  <si>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</si>
  <si>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</si>
  <si>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</si>
  <si>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</si>
  <si>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</si>
  <si>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</si>
  <si>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</si>
  <si>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</si>
  <si>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</si>
  <si>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</si>
  <si>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</si>
  <si>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</si>
  <si>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</si>
  <si>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</si>
  <si>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</si>
  <si>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</si>
  <si>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</si>
  <si>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</si>
  <si>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</si>
  <si>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</si>
  <si>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</si>
  <si>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</si>
  <si>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</si>
  <si>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</si>
  <si>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</si>
  <si>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</si>
  <si>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</si>
  <si>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</si>
  <si>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</si>
  <si>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</si>
  <si>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</si>
  <si>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</si>
  <si>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</si>
  <si>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</si>
  <si>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</si>
  <si>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</si>
  <si>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</si>
  <si>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</si>
  <si>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</si>
  <si>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</si>
  <si>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</si>
  <si>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</si>
  <si>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</si>
  <si>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</si>
  <si>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</si>
  <si>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</si>
  <si>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</si>
  <si>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</si>
  <si>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</si>
  <si>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</si>
  <si>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</si>
  <si>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</si>
  <si>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</si>
  <si>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</si>
  <si>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</si>
  <si>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</si>
  <si>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</si>
  <si>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</si>
  <si>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</si>
  <si>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</si>
  <si>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</si>
  <si>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</si>
  <si>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</si>
  <si>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</si>
  <si>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</si>
  <si>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</si>
  <si>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</si>
  <si>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</si>
  <si>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</si>
  <si>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</si>
  <si>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</si>
  <si>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</si>
  <si>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</si>
  <si>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</si>
  <si>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</si>
  <si>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</si>
  <si>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</si>
  <si>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</si>
  <si>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</si>
  <si>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</si>
  <si>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</si>
  <si>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</si>
  <si>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</si>
  <si>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</si>
  <si>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</si>
  <si>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</si>
  <si>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</si>
  <si>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</si>
  <si>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</si>
  <si>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</si>
  <si>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</si>
  <si>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</si>
  <si>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</si>
  <si>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</si>
  <si>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</si>
  <si>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</si>
  <si>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</si>
  <si>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</si>
  <si>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</si>
  <si>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</si>
  <si>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</si>
  <si>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</si>
  <si>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</si>
  <si>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</si>
  <si>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</si>
  <si>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</si>
  <si>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</si>
  <si>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</si>
  <si>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</si>
  <si>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</si>
  <si>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</si>
  <si>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</si>
  <si>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</si>
  <si>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</si>
  <si>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</si>
  <si>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</si>
  <si>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</si>
  <si>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</si>
  <si>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</si>
  <si>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</si>
  <si>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</si>
  <si>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</si>
  <si>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</si>
  <si>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</si>
  <si>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</si>
  <si>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</si>
  <si>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</si>
  <si>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</si>
  <si>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</si>
  <si>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</si>
  <si>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</si>
  <si>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</si>
  <si>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</si>
  <si>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</si>
  <si>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</si>
  <si>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</si>
  <si>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</si>
  <si>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</si>
  <si>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</si>
  <si>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</si>
  <si>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</si>
  <si>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</si>
  <si>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</si>
  <si>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</si>
  <si>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</si>
  <si>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</si>
  <si>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</si>
  <si>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</si>
  <si>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</si>
  <si>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</si>
  <si>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</si>
  <si>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</si>
  <si>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</si>
  <si>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</si>
  <si>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</si>
  <si>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</si>
  <si>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</si>
  <si>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</si>
  <si>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</si>
  <si>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</si>
  <si>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</si>
  <si>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</si>
  <si>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</si>
  <si>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</si>
  <si>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</si>
  <si>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</si>
  <si>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</si>
  <si>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</si>
  <si>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</si>
  <si>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</si>
  <si>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</si>
  <si>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</si>
  <si>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</si>
  <si>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</si>
  <si>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</si>
  <si>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</si>
  <si>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</si>
  <si>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</si>
  <si>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</si>
  <si>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</si>
  <si>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</si>
  <si>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</si>
  <si>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</si>
  <si>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</si>
  <si>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</si>
  <si>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</si>
  <si>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</si>
  <si>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</si>
  <si>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</si>
  <si>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</si>
  <si>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</si>
  <si>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</si>
  <si>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</si>
  <si>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</si>
  <si>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</si>
  <si>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</si>
  <si>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</si>
  <si>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</si>
  <si>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</si>
  <si>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</si>
  <si>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</si>
  <si>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</si>
  <si>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</si>
  <si>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</si>
  <si>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</si>
  <si>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</si>
  <si>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</si>
  <si>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</si>
  <si>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</si>
  <si>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</si>
  <si>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</si>
  <si>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</si>
  <si>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</si>
  <si>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</si>
  <si>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</si>
  <si>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</si>
  <si>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</si>
  <si>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</si>
  <si>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</si>
  <si>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</si>
  <si>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</si>
  <si>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</si>
  <si>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</si>
  <si>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</si>
  <si>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</si>
  <si>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</si>
  <si>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</si>
  <si>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</si>
  <si>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</si>
  <si>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</si>
  <si>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</si>
  <si>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</si>
  <si>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</si>
  <si>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</si>
  <si>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</si>
  <si>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</si>
  <si>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</si>
  <si>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</si>
  <si>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</si>
  <si>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</si>
  <si>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</si>
  <si>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</si>
  <si>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</si>
  <si>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</si>
  <si>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</si>
  <si>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</si>
  <si>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</si>
  <si>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</si>
  <si>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</si>
  <si>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</si>
  <si>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</si>
  <si>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</si>
  <si>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</si>
  <si>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</si>
  <si>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</si>
  <si>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</si>
  <si>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Retender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</si>
  <si>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</si>
  <si>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</si>
  <si>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</si>
  <si>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</si>
  <si>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</si>
  <si>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</si>
  <si>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</si>
  <si>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</si>
  <si>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</si>
  <si>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</si>
  <si>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</si>
  <si>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</si>
  <si>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</si>
  <si>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</si>
  <si>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</si>
  <si>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</si>
  <si>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</si>
  <si>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</si>
  <si>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</si>
  <si>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</si>
  <si>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</si>
  <si>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</si>
  <si>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</si>
  <si>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Retender (29.01.2014)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</si>
  <si>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</si>
  <si>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</si>
  <si>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</si>
  <si>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</si>
  <si>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</si>
  <si>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</si>
  <si>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</si>
  <si>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</si>
  <si>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</si>
  <si>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</si>
  <si>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</si>
  <si>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</si>
  <si>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</si>
  <si>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</si>
  <si>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</si>
  <si>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</si>
  <si>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</si>
  <si>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</si>
  <si>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</si>
  <si>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</si>
  <si>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</si>
  <si>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</si>
  <si>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</si>
  <si>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</si>
  <si>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</si>
  <si>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</si>
  <si>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</si>
  <si>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</si>
  <si>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</si>
  <si>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</si>
  <si>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Foundation RCC</t>
  </si>
  <si>
    <t>Land not available. Site to be changed</t>
  </si>
  <si>
    <t>E/W</t>
  </si>
  <si>
    <t>Dispute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</si>
  <si>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</si>
  <si>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</si>
  <si>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</si>
  <si>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</si>
  <si>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</si>
  <si>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</si>
  <si>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</si>
  <si>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</si>
  <si>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</si>
  <si>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</si>
  <si>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</si>
  <si>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</si>
  <si>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</si>
  <si>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</si>
  <si>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</si>
  <si>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</si>
  <si>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</si>
  <si>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</si>
  <si>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</si>
  <si>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</si>
  <si>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</si>
  <si>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</si>
  <si>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</si>
  <si>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</si>
  <si>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</si>
  <si>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</si>
  <si>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Date:31.10.2014</t>
  </si>
  <si>
    <t xml:space="preserve">Finishing-20/10/2014
</t>
  </si>
  <si>
    <t>GF LL-20/10/2014</t>
  </si>
  <si>
    <t>FF RL-20/10/2014</t>
  </si>
  <si>
    <t>FF LL-20/10/2014</t>
  </si>
  <si>
    <t xml:space="preserve">FF LL-20/10/2014
</t>
  </si>
  <si>
    <t>Finishing-20/10/2014</t>
  </si>
  <si>
    <t xml:space="preserve">Foundation-17/10/2014
</t>
  </si>
  <si>
    <t>Finishing-27/10/2014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</si>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</sst>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/>
    <xf numFmtId="0" fontId="25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topLeftCell="A2" zoomScale="88" zoomScaleNormal="8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16" sqref="C16"/>
    </sheetView>
  </sheetViews>
  <sheetFormatPr defaultRowHeight="15"/>
  <cols>
    <col min="1" max="1" width="3.85546875" style="91" customWidth="1"/>
    <col min="2" max="2" width="16.7109375" customWidth="1"/>
    <col min="3" max="3" width="22.140625" customWidth="1"/>
    <col min="4" max="4" width="4.85546875" customWidth="1"/>
    <col min="5" max="5" width="4.42578125" customWidth="1"/>
    <col min="6" max="6" width="9.85546875" style="107" customWidth="1"/>
    <col min="7" max="7" width="6.5703125" customWidth="1"/>
    <col min="8" max="8" width="6.42578125" customWidth="1"/>
    <col min="9" max="9" width="9.28515625" style="107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07" customWidth="1"/>
    <col min="23" max="23" width="14.140625" customWidth="1"/>
    <col min="24" max="24" width="9.140625" customWidth="1"/>
    <col min="25" max="25" width="9.140625" style="91" customWidth="1"/>
  </cols>
  <sheetData>
    <row r="2" spans="1:25">
      <c r="A2" s="184" t="s">
        <v>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5">
      <c r="A3" s="182" t="s">
        <v>327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99" t="s">
        <v>441</v>
      </c>
      <c r="W3" s="200"/>
    </row>
    <row r="4" spans="1:25" ht="15" customHeight="1">
      <c r="A4" s="183" t="s">
        <v>0</v>
      </c>
      <c r="B4" s="183" t="s">
        <v>23</v>
      </c>
      <c r="C4" s="183" t="s">
        <v>24</v>
      </c>
      <c r="D4" s="187" t="s">
        <v>43</v>
      </c>
      <c r="E4" s="188"/>
      <c r="F4" s="198"/>
      <c r="G4" s="187" t="s">
        <v>27</v>
      </c>
      <c r="H4" s="188"/>
      <c r="I4" s="198"/>
      <c r="J4" s="195" t="s">
        <v>21</v>
      </c>
      <c r="K4" s="207" t="s">
        <v>16</v>
      </c>
      <c r="L4" s="207"/>
      <c r="M4" s="207"/>
      <c r="N4" s="207"/>
      <c r="O4" s="207"/>
      <c r="P4" s="207"/>
      <c r="Q4" s="207"/>
      <c r="R4" s="208"/>
      <c r="S4" s="209" t="s">
        <v>30</v>
      </c>
      <c r="T4" s="207"/>
      <c r="U4" s="208"/>
      <c r="V4" s="201" t="s">
        <v>32</v>
      </c>
      <c r="W4" s="204" t="s">
        <v>14</v>
      </c>
    </row>
    <row r="5" spans="1:25" ht="35.25" customHeight="1">
      <c r="A5" s="183"/>
      <c r="B5" s="183"/>
      <c r="C5" s="183"/>
      <c r="D5" s="191" t="s">
        <v>25</v>
      </c>
      <c r="E5" s="191" t="s">
        <v>28</v>
      </c>
      <c r="F5" s="193" t="s">
        <v>26</v>
      </c>
      <c r="G5" s="191" t="s">
        <v>25</v>
      </c>
      <c r="H5" s="191" t="s">
        <v>28</v>
      </c>
      <c r="I5" s="193" t="s">
        <v>26</v>
      </c>
      <c r="J5" s="196"/>
      <c r="K5" s="210" t="s">
        <v>15</v>
      </c>
      <c r="L5" s="189" t="s">
        <v>10</v>
      </c>
      <c r="M5" s="191" t="s">
        <v>9</v>
      </c>
      <c r="N5" s="187" t="s">
        <v>17</v>
      </c>
      <c r="O5" s="188"/>
      <c r="P5" s="187" t="s">
        <v>18</v>
      </c>
      <c r="Q5" s="188"/>
      <c r="R5" s="189" t="s">
        <v>13</v>
      </c>
      <c r="S5" s="185" t="s">
        <v>7</v>
      </c>
      <c r="T5" s="185" t="s">
        <v>29</v>
      </c>
      <c r="U5" s="185" t="s">
        <v>8</v>
      </c>
      <c r="V5" s="202"/>
      <c r="W5" s="205"/>
    </row>
    <row r="6" spans="1:25" ht="49.5" customHeight="1">
      <c r="A6" s="183"/>
      <c r="B6" s="183"/>
      <c r="C6" s="183"/>
      <c r="D6" s="192"/>
      <c r="E6" s="192"/>
      <c r="F6" s="194"/>
      <c r="G6" s="192"/>
      <c r="H6" s="192"/>
      <c r="I6" s="194"/>
      <c r="J6" s="197"/>
      <c r="K6" s="211"/>
      <c r="L6" s="190"/>
      <c r="M6" s="192"/>
      <c r="N6" s="14" t="s">
        <v>11</v>
      </c>
      <c r="O6" s="14" t="s">
        <v>12</v>
      </c>
      <c r="P6" s="14" t="s">
        <v>11</v>
      </c>
      <c r="Q6" s="14" t="s">
        <v>12</v>
      </c>
      <c r="R6" s="190"/>
      <c r="S6" s="186"/>
      <c r="T6" s="186"/>
      <c r="U6" s="186"/>
      <c r="V6" s="203"/>
      <c r="W6" s="206"/>
      <c r="Y6" s="91" t="s">
        <v>400</v>
      </c>
    </row>
    <row r="7" spans="1:25" ht="60" customHeight="1">
      <c r="A7" s="148">
        <v>1</v>
      </c>
      <c r="B7" s="176" t="s">
        <v>426</v>
      </c>
      <c r="C7" s="171" t="s">
        <v>429</v>
      </c>
      <c r="D7" s="105">
        <f>'Patna (East)'!A24</f>
        <v>8</v>
      </c>
      <c r="E7" s="105">
        <f>'Patna (East)'!E26</f>
        <v>18</v>
      </c>
      <c r="F7" s="166">
        <f>'Patna (East)'!H26</f>
        <v>2397.6426500000002</v>
      </c>
      <c r="G7" s="148">
        <f t="shared" ref="G7:I8" si="0">D7</f>
        <v>8</v>
      </c>
      <c r="H7" s="105">
        <f t="shared" si="0"/>
        <v>18</v>
      </c>
      <c r="I7" s="167">
        <f t="shared" si="0"/>
        <v>2397.6426500000002</v>
      </c>
      <c r="J7" s="148"/>
      <c r="K7" s="148">
        <f>'Patna (East)'!M26</f>
        <v>0</v>
      </c>
      <c r="L7" s="148">
        <f>'Patna (East)'!N26</f>
        <v>1</v>
      </c>
      <c r="M7" s="148">
        <f>'Patna (East)'!O26</f>
        <v>1</v>
      </c>
      <c r="N7" s="148">
        <f>'Patna (East)'!P26</f>
        <v>1</v>
      </c>
      <c r="O7" s="148">
        <f>'Patna (East)'!Q26</f>
        <v>1</v>
      </c>
      <c r="P7" s="148">
        <f>'Patna (East)'!R26</f>
        <v>3</v>
      </c>
      <c r="Q7" s="148">
        <f>'Patna (East)'!S26</f>
        <v>2</v>
      </c>
      <c r="R7" s="148">
        <f>'Patna (East)'!T26</f>
        <v>6</v>
      </c>
      <c r="S7" s="168">
        <f>'Patna (East)'!J26</f>
        <v>3</v>
      </c>
      <c r="T7" s="168">
        <f t="shared" ref="T7:T12" si="1">K7+L7+M7+N7+O7+P7+Q7+R7</f>
        <v>15</v>
      </c>
      <c r="U7" s="168">
        <f>'Patna (East)'!U26</f>
        <v>0</v>
      </c>
      <c r="V7" s="169">
        <f>'Patna (East)'!V26</f>
        <v>873.82</v>
      </c>
      <c r="W7" s="165"/>
      <c r="X7" s="10"/>
      <c r="Y7" s="65">
        <f>H7-S7-T7-U7</f>
        <v>0</v>
      </c>
    </row>
    <row r="8" spans="1:25" ht="60" customHeight="1">
      <c r="A8" s="141">
        <v>2</v>
      </c>
      <c r="B8" s="177" t="s">
        <v>427</v>
      </c>
      <c r="C8" s="172" t="s">
        <v>428</v>
      </c>
      <c r="D8" s="139">
        <f>'Patna (West)'!A12</f>
        <v>3</v>
      </c>
      <c r="E8" s="139">
        <f>'Patna (West)'!E14</f>
        <v>6</v>
      </c>
      <c r="F8" s="143">
        <f>'Patna (West)'!H14</f>
        <v>798.68000000000006</v>
      </c>
      <c r="G8" s="141">
        <f t="shared" si="0"/>
        <v>3</v>
      </c>
      <c r="H8" s="139">
        <f t="shared" si="0"/>
        <v>6</v>
      </c>
      <c r="I8" s="150">
        <f t="shared" si="0"/>
        <v>798.68000000000006</v>
      </c>
      <c r="J8" s="141"/>
      <c r="K8" s="141">
        <f>'Patna (West)'!M14</f>
        <v>0</v>
      </c>
      <c r="L8" s="141">
        <f>'Patna (West)'!N14</f>
        <v>2</v>
      </c>
      <c r="M8" s="141">
        <f>'Patna (West)'!O14</f>
        <v>1</v>
      </c>
      <c r="N8" s="141">
        <f>'Patna (West)'!P14</f>
        <v>0</v>
      </c>
      <c r="O8" s="141">
        <f>'Patna (West)'!Q14</f>
        <v>0</v>
      </c>
      <c r="P8" s="141">
        <f>'Patna (West)'!R14</f>
        <v>1</v>
      </c>
      <c r="Q8" s="141">
        <f>'Patna (West)'!S14</f>
        <v>1</v>
      </c>
      <c r="R8" s="141">
        <f>'Patna (West)'!T14</f>
        <v>1</v>
      </c>
      <c r="S8" s="145">
        <f>'Patna (West)'!J14</f>
        <v>0</v>
      </c>
      <c r="T8" s="168">
        <f t="shared" si="1"/>
        <v>6</v>
      </c>
      <c r="U8" s="145">
        <f>'Patna (West)'!U14</f>
        <v>0</v>
      </c>
      <c r="V8" s="147">
        <f>'Patna (West)'!V14</f>
        <v>202.21</v>
      </c>
      <c r="W8" s="164"/>
      <c r="X8" s="10"/>
      <c r="Y8" s="65">
        <f t="shared" ref="Y8:Y18" si="2">H8-S8-T8-U8</f>
        <v>0</v>
      </c>
    </row>
    <row r="9" spans="1:25" ht="60" customHeight="1">
      <c r="A9" s="140">
        <v>3</v>
      </c>
      <c r="B9" s="178" t="s">
        <v>383</v>
      </c>
      <c r="C9" s="173" t="s">
        <v>390</v>
      </c>
      <c r="D9" s="138">
        <f>Magadh!A15</f>
        <v>4</v>
      </c>
      <c r="E9" s="138">
        <f>Magadh!E17</f>
        <v>9</v>
      </c>
      <c r="F9" s="142">
        <f>Magadh!H17</f>
        <v>1136.08</v>
      </c>
      <c r="G9" s="140">
        <f>D9-2</f>
        <v>2</v>
      </c>
      <c r="H9" s="138">
        <f>E9-5</f>
        <v>4</v>
      </c>
      <c r="I9" s="149">
        <f>F9-(Magadh!H10+Magadh!H15)</f>
        <v>507.01</v>
      </c>
      <c r="J9" s="85"/>
      <c r="K9" s="140">
        <f>Magadh!M17</f>
        <v>0</v>
      </c>
      <c r="L9" s="140">
        <f>Magadh!N17</f>
        <v>0</v>
      </c>
      <c r="M9" s="140">
        <f>Magadh!O17</f>
        <v>0</v>
      </c>
      <c r="N9" s="140">
        <f>Magadh!P17</f>
        <v>0</v>
      </c>
      <c r="O9" s="140">
        <f>Magadh!Q17</f>
        <v>0</v>
      </c>
      <c r="P9" s="140">
        <f>Magadh!R17</f>
        <v>0</v>
      </c>
      <c r="Q9" s="140">
        <f>Magadh!S17</f>
        <v>0</v>
      </c>
      <c r="R9" s="140">
        <f>Magadh!T17</f>
        <v>2</v>
      </c>
      <c r="S9" s="144">
        <f>Magadh!J17</f>
        <v>2</v>
      </c>
      <c r="T9" s="144">
        <f t="shared" si="1"/>
        <v>2</v>
      </c>
      <c r="U9" s="144">
        <f>Magadh!U17</f>
        <v>0</v>
      </c>
      <c r="V9" s="146">
        <f>Magadh!V17</f>
        <v>172.33</v>
      </c>
      <c r="W9" s="151"/>
      <c r="X9" s="10"/>
      <c r="Y9" s="65">
        <f t="shared" si="2"/>
        <v>0</v>
      </c>
    </row>
    <row r="10" spans="1:25" ht="60" customHeight="1">
      <c r="A10" s="140">
        <v>4</v>
      </c>
      <c r="B10" s="176" t="s">
        <v>381</v>
      </c>
      <c r="C10" s="173" t="s">
        <v>440</v>
      </c>
      <c r="D10" s="138">
        <f>Bhagalpur!A18</f>
        <v>6</v>
      </c>
      <c r="E10" s="138">
        <f>Bhagalpur!E19</f>
        <v>11</v>
      </c>
      <c r="F10" s="142">
        <f>Bhagalpur!H19</f>
        <v>1511.74</v>
      </c>
      <c r="G10" s="140">
        <v>6</v>
      </c>
      <c r="H10" s="138">
        <v>11</v>
      </c>
      <c r="I10" s="149">
        <f>F10</f>
        <v>1511.74</v>
      </c>
      <c r="J10" s="85"/>
      <c r="K10" s="152">
        <f>Bhagalpur!M19</f>
        <v>0</v>
      </c>
      <c r="L10" s="152">
        <f>Bhagalpur!N19</f>
        <v>0</v>
      </c>
      <c r="M10" s="152">
        <f>Bhagalpur!O19</f>
        <v>0</v>
      </c>
      <c r="N10" s="152">
        <f>Bhagalpur!P19</f>
        <v>0</v>
      </c>
      <c r="O10" s="152">
        <f>Bhagalpur!Q19</f>
        <v>0</v>
      </c>
      <c r="P10" s="152">
        <f>Bhagalpur!R19</f>
        <v>0</v>
      </c>
      <c r="Q10" s="152">
        <f>Bhagalpur!S19</f>
        <v>0</v>
      </c>
      <c r="R10" s="152">
        <f>Bhagalpur!T19</f>
        <v>7</v>
      </c>
      <c r="S10" s="153">
        <f>Bhagalpur!J19</f>
        <v>0</v>
      </c>
      <c r="T10" s="153">
        <f t="shared" si="1"/>
        <v>7</v>
      </c>
      <c r="U10" s="153">
        <f>Bhagalpur!U19</f>
        <v>4</v>
      </c>
      <c r="V10" s="146">
        <f>Bhagalpur!V19</f>
        <v>1129.26</v>
      </c>
      <c r="W10" s="154"/>
      <c r="X10" s="10"/>
      <c r="Y10" s="65">
        <f t="shared" si="2"/>
        <v>0</v>
      </c>
    </row>
    <row r="11" spans="1:25" ht="60" customHeight="1">
      <c r="A11" s="140">
        <v>5</v>
      </c>
      <c r="B11" s="176" t="s">
        <v>382</v>
      </c>
      <c r="C11" s="173" t="s">
        <v>391</v>
      </c>
      <c r="D11" s="138">
        <f>Munger!A11</f>
        <v>3</v>
      </c>
      <c r="E11" s="138">
        <f>Munger!E13</f>
        <v>5</v>
      </c>
      <c r="F11" s="142">
        <f>Munger!H13</f>
        <v>687.9</v>
      </c>
      <c r="G11" s="140">
        <v>3</v>
      </c>
      <c r="H11" s="138">
        <v>5</v>
      </c>
      <c r="I11" s="149">
        <f>F11</f>
        <v>687.9</v>
      </c>
      <c r="J11" s="85"/>
      <c r="K11" s="152">
        <f>Munger!M13</f>
        <v>0</v>
      </c>
      <c r="L11" s="152">
        <f>Munger!N13</f>
        <v>0</v>
      </c>
      <c r="M11" s="152">
        <f>Munger!O13</f>
        <v>1</v>
      </c>
      <c r="N11" s="152">
        <f>Munger!P13</f>
        <v>0</v>
      </c>
      <c r="O11" s="152">
        <f>Munger!Q13</f>
        <v>0</v>
      </c>
      <c r="P11" s="152">
        <f>Munger!R13</f>
        <v>0</v>
      </c>
      <c r="Q11" s="152">
        <f>Munger!S13</f>
        <v>0</v>
      </c>
      <c r="R11" s="152">
        <f>Munger!T13</f>
        <v>2</v>
      </c>
      <c r="S11" s="153">
        <f>Munger!J13</f>
        <v>2</v>
      </c>
      <c r="T11" s="153">
        <f t="shared" si="1"/>
        <v>3</v>
      </c>
      <c r="U11" s="153">
        <f>Munger!U13</f>
        <v>0</v>
      </c>
      <c r="V11" s="146">
        <f>Munger!V13</f>
        <v>155.01</v>
      </c>
      <c r="W11" s="154"/>
      <c r="X11" s="10"/>
      <c r="Y11" s="65">
        <f t="shared" si="2"/>
        <v>0</v>
      </c>
    </row>
    <row r="12" spans="1:25" ht="60" customHeight="1">
      <c r="A12" s="140">
        <v>6</v>
      </c>
      <c r="B12" s="178" t="s">
        <v>399</v>
      </c>
      <c r="C12" s="173" t="s">
        <v>392</v>
      </c>
      <c r="D12" s="138">
        <f>Kosi!A10</f>
        <v>2</v>
      </c>
      <c r="E12" s="140">
        <f>Kosi!E12</f>
        <v>4</v>
      </c>
      <c r="F12" s="142">
        <f>Kosi!H12</f>
        <v>560.79999999999995</v>
      </c>
      <c r="G12" s="140">
        <v>2</v>
      </c>
      <c r="H12" s="138">
        <f>E12</f>
        <v>4</v>
      </c>
      <c r="I12" s="149">
        <f>F12</f>
        <v>560.79999999999995</v>
      </c>
      <c r="J12" s="85"/>
      <c r="K12" s="152">
        <f>Kosi!N12</f>
        <v>0</v>
      </c>
      <c r="L12" s="152">
        <f>Kosi!O12</f>
        <v>0</v>
      </c>
      <c r="M12" s="152">
        <f>Kosi!P12</f>
        <v>0</v>
      </c>
      <c r="N12" s="152">
        <f>Kosi!Q12</f>
        <v>0</v>
      </c>
      <c r="O12" s="152">
        <f>Kosi!R12</f>
        <v>0</v>
      </c>
      <c r="P12" s="152">
        <f>Kosi!S12</f>
        <v>0</v>
      </c>
      <c r="Q12" s="152">
        <f>Kosi!T12</f>
        <v>1</v>
      </c>
      <c r="R12" s="152">
        <f>Kosi!U12</f>
        <v>2</v>
      </c>
      <c r="S12" s="153">
        <f>Kosi!K12</f>
        <v>1</v>
      </c>
      <c r="T12" s="153">
        <f t="shared" si="1"/>
        <v>3</v>
      </c>
      <c r="U12" s="153">
        <f>Kosi!V12</f>
        <v>0</v>
      </c>
      <c r="V12" s="146">
        <f>Kosi!W12</f>
        <v>289.37</v>
      </c>
      <c r="W12" s="154"/>
      <c r="X12" s="10"/>
      <c r="Y12" s="65">
        <f t="shared" si="2"/>
        <v>0</v>
      </c>
    </row>
    <row r="13" spans="1:25" ht="60" customHeight="1">
      <c r="A13" s="140">
        <v>7</v>
      </c>
      <c r="B13" s="178" t="s">
        <v>387</v>
      </c>
      <c r="C13" s="173" t="s">
        <v>435</v>
      </c>
      <c r="D13" s="138">
        <f>Purnea!A8</f>
        <v>0</v>
      </c>
      <c r="E13" s="140">
        <f>Purnea!E10</f>
        <v>0</v>
      </c>
      <c r="F13" s="142">
        <f>Purnea!H10</f>
        <v>0</v>
      </c>
      <c r="G13" s="140">
        <v>0</v>
      </c>
      <c r="H13" s="138">
        <v>0</v>
      </c>
      <c r="I13" s="149">
        <f>F13</f>
        <v>0</v>
      </c>
      <c r="J13" s="85"/>
      <c r="K13" s="152">
        <f>Purnea!N10</f>
        <v>0</v>
      </c>
      <c r="L13" s="152">
        <f>Purnea!O10</f>
        <v>0</v>
      </c>
      <c r="M13" s="152">
        <f>Purnea!P10</f>
        <v>0</v>
      </c>
      <c r="N13" s="152">
        <f>Purnea!Q10</f>
        <v>0</v>
      </c>
      <c r="O13" s="152">
        <f>Purnea!R10</f>
        <v>0</v>
      </c>
      <c r="P13" s="152">
        <f>Purnea!S10</f>
        <v>0</v>
      </c>
      <c r="Q13" s="152">
        <f>Purnea!T10</f>
        <v>0</v>
      </c>
      <c r="R13" s="152">
        <f>Purnea!U10</f>
        <v>0</v>
      </c>
      <c r="S13" s="153">
        <f>Purnea!K10</f>
        <v>0</v>
      </c>
      <c r="T13" s="144">
        <f t="shared" ref="T13:T17" si="3">K13+L13+M13+N13+O13+P13+Q13+R13</f>
        <v>0</v>
      </c>
      <c r="U13" s="153">
        <f>Purnea!V10</f>
        <v>0</v>
      </c>
      <c r="V13" s="146">
        <f>Purnea!W10</f>
        <v>0</v>
      </c>
      <c r="W13" s="154"/>
      <c r="X13" s="10"/>
      <c r="Y13" s="65">
        <f t="shared" si="2"/>
        <v>0</v>
      </c>
    </row>
    <row r="14" spans="1:25" ht="60" customHeight="1">
      <c r="A14" s="148">
        <v>8</v>
      </c>
      <c r="B14" s="176" t="s">
        <v>432</v>
      </c>
      <c r="C14" s="171" t="s">
        <v>434</v>
      </c>
      <c r="D14" s="105">
        <f>'Tirhut (East)'!A16</f>
        <v>4</v>
      </c>
      <c r="E14" s="148">
        <f>'Tirhut (East)'!E19</f>
        <v>11</v>
      </c>
      <c r="F14" s="166">
        <f>'Tirhut (East)'!H19</f>
        <v>1480.3</v>
      </c>
      <c r="G14" s="148">
        <f>D14-2</f>
        <v>2</v>
      </c>
      <c r="H14" s="174">
        <f>E14-('Tirhut (East)'!E15+'Tirhut (East)'!E18)</f>
        <v>5</v>
      </c>
      <c r="I14" s="167">
        <f>F14-('Tirhut (East)'!H13+'Tirhut (East)'!H16)</f>
        <v>669.28</v>
      </c>
      <c r="J14" s="148"/>
      <c r="K14" s="148">
        <f>'Tirhut (East)'!L19</f>
        <v>0</v>
      </c>
      <c r="L14" s="148">
        <f>'Tirhut (East)'!M19</f>
        <v>0</v>
      </c>
      <c r="M14" s="148">
        <f>'Tirhut (East)'!N19</f>
        <v>0</v>
      </c>
      <c r="N14" s="148">
        <f>'Tirhut (East)'!O19</f>
        <v>0</v>
      </c>
      <c r="O14" s="148">
        <f>'Tirhut (East)'!P19</f>
        <v>0</v>
      </c>
      <c r="P14" s="148">
        <f>'Tirhut (East)'!Q19</f>
        <v>0</v>
      </c>
      <c r="Q14" s="148">
        <f>'Tirhut (East)'!R19</f>
        <v>0</v>
      </c>
      <c r="R14" s="148">
        <f>'Tirhut (East)'!S19</f>
        <v>2</v>
      </c>
      <c r="S14" s="168">
        <f>'Tirhut (East)'!I19</f>
        <v>3</v>
      </c>
      <c r="T14" s="168">
        <f>K14+L14+M14+N14+O14+P14+Q14+R14</f>
        <v>2</v>
      </c>
      <c r="U14" s="168">
        <f>'Tirhut (West)'!T20</f>
        <v>0</v>
      </c>
      <c r="V14" s="169">
        <f>'Tirhut (East)'!U19</f>
        <v>142.4</v>
      </c>
      <c r="W14" s="175"/>
      <c r="X14" s="10"/>
      <c r="Y14" s="65">
        <f t="shared" si="2"/>
        <v>0</v>
      </c>
    </row>
    <row r="15" spans="1:25" ht="60" customHeight="1">
      <c r="A15" s="141">
        <v>9</v>
      </c>
      <c r="B15" s="176" t="s">
        <v>433</v>
      </c>
      <c r="C15" s="172" t="s">
        <v>451</v>
      </c>
      <c r="D15" s="139">
        <f>'Tirhut (West)'!A19</f>
        <v>6</v>
      </c>
      <c r="E15" s="141">
        <f>'Tirhut (West)'!E20</f>
        <v>12</v>
      </c>
      <c r="F15" s="143">
        <f>'Tirhut (West)'!H20</f>
        <v>1690.2699999999998</v>
      </c>
      <c r="G15" s="141">
        <f>D15-2</f>
        <v>4</v>
      </c>
      <c r="H15" s="156">
        <f>E15-('Tirhut (West)'!E17+'Tirhut (West)'!E19)</f>
        <v>8</v>
      </c>
      <c r="I15" s="150">
        <f>'Tirhut (West)'!H20-('Tirhut (West)'!H15:H17+'Tirhut (West)'!H19)</f>
        <v>1123.6699999999996</v>
      </c>
      <c r="J15" s="141"/>
      <c r="K15" s="141">
        <f>'Tirhut (West)'!L20</f>
        <v>0</v>
      </c>
      <c r="L15" s="141">
        <f>'Tirhut (West)'!M20</f>
        <v>1</v>
      </c>
      <c r="M15" s="141">
        <f>'Tirhut (West)'!N20</f>
        <v>0</v>
      </c>
      <c r="N15" s="141">
        <f>'Tirhut (West)'!O20</f>
        <v>4</v>
      </c>
      <c r="O15" s="141">
        <f>'Tirhut (West)'!P20</f>
        <v>1</v>
      </c>
      <c r="P15" s="141">
        <f>'Tirhut (West)'!Q20</f>
        <v>2</v>
      </c>
      <c r="Q15" s="141">
        <f>'Tirhut (West)'!R20</f>
        <v>0</v>
      </c>
      <c r="R15" s="141">
        <f>'Tirhut (West)'!S20</f>
        <v>0</v>
      </c>
      <c r="S15" s="145">
        <f>'Tirhut (West)'!I20</f>
        <v>0</v>
      </c>
      <c r="T15" s="168">
        <f>K15+L15+M15+N15+O15+P15+Q15+R15</f>
        <v>8</v>
      </c>
      <c r="U15" s="145">
        <f>'Tirhut (West)'!T20</f>
        <v>0</v>
      </c>
      <c r="V15" s="147">
        <f>'Tirhut (West)'!U20</f>
        <v>322.52000000000004</v>
      </c>
      <c r="W15" s="158"/>
      <c r="X15" s="10"/>
      <c r="Y15" s="65">
        <f t="shared" si="2"/>
        <v>0</v>
      </c>
    </row>
    <row r="16" spans="1:25" ht="60" customHeight="1">
      <c r="A16" s="140">
        <v>10</v>
      </c>
      <c r="B16" s="178" t="s">
        <v>388</v>
      </c>
      <c r="C16" s="173" t="s">
        <v>439</v>
      </c>
      <c r="D16" s="138">
        <f>Darbhanga!A25</f>
        <v>8</v>
      </c>
      <c r="E16" s="140">
        <f>Darbhanga!E28</f>
        <v>20</v>
      </c>
      <c r="F16" s="142">
        <f>Darbhanga!H28</f>
        <v>2793.9</v>
      </c>
      <c r="G16" s="140">
        <v>8</v>
      </c>
      <c r="H16" s="155">
        <f>E16</f>
        <v>20</v>
      </c>
      <c r="I16" s="149">
        <f>F16</f>
        <v>2793.9</v>
      </c>
      <c r="J16" s="85"/>
      <c r="K16" s="140">
        <f>Darbhanga!L28</f>
        <v>1</v>
      </c>
      <c r="L16" s="140">
        <f>Darbhanga!M28</f>
        <v>0</v>
      </c>
      <c r="M16" s="140">
        <f>Darbhanga!N28</f>
        <v>0</v>
      </c>
      <c r="N16" s="140">
        <f>Darbhanga!O28</f>
        <v>1</v>
      </c>
      <c r="O16" s="140">
        <f>Darbhanga!P28</f>
        <v>3</v>
      </c>
      <c r="P16" s="140">
        <f>Darbhanga!Q28</f>
        <v>5</v>
      </c>
      <c r="Q16" s="140">
        <f>Darbhanga!R28</f>
        <v>3</v>
      </c>
      <c r="R16" s="140">
        <f>Darbhanga!S28</f>
        <v>6</v>
      </c>
      <c r="S16" s="144">
        <f>Darbhanga!I28</f>
        <v>1</v>
      </c>
      <c r="T16" s="144">
        <f t="shared" si="3"/>
        <v>19</v>
      </c>
      <c r="U16" s="144">
        <f>Darbhanga!T28</f>
        <v>0</v>
      </c>
      <c r="V16" s="146">
        <f>Darbhanga!U28</f>
        <v>1277.04</v>
      </c>
      <c r="W16" s="157"/>
      <c r="X16" s="10"/>
      <c r="Y16" s="65">
        <f t="shared" si="2"/>
        <v>0</v>
      </c>
    </row>
    <row r="17" spans="1:25" ht="60" customHeight="1">
      <c r="A17" s="140">
        <v>11</v>
      </c>
      <c r="B17" s="178" t="s">
        <v>389</v>
      </c>
      <c r="C17" s="173" t="s">
        <v>450</v>
      </c>
      <c r="D17" s="138">
        <f>Saran!A23</f>
        <v>7</v>
      </c>
      <c r="E17" s="140">
        <f>Saran!E25</f>
        <v>17</v>
      </c>
      <c r="F17" s="142">
        <f>Saran!H25</f>
        <v>2318.9</v>
      </c>
      <c r="G17" s="140">
        <v>7</v>
      </c>
      <c r="H17" s="138">
        <f>E17</f>
        <v>17</v>
      </c>
      <c r="I17" s="149">
        <f>Saran!H25</f>
        <v>2318.9</v>
      </c>
      <c r="J17" s="85"/>
      <c r="K17" s="140">
        <f>Saran!L25</f>
        <v>0</v>
      </c>
      <c r="L17" s="140">
        <f>Saran!M25</f>
        <v>0</v>
      </c>
      <c r="M17" s="140">
        <f>Saran!N25</f>
        <v>0</v>
      </c>
      <c r="N17" s="140">
        <f>Saran!O25</f>
        <v>0</v>
      </c>
      <c r="O17" s="140">
        <f>Saran!P25</f>
        <v>4</v>
      </c>
      <c r="P17" s="140">
        <f>Saran!Q25</f>
        <v>0</v>
      </c>
      <c r="Q17" s="140">
        <f>Saran!R25</f>
        <v>2</v>
      </c>
      <c r="R17" s="140">
        <f>Saran!S25</f>
        <v>9</v>
      </c>
      <c r="S17" s="144">
        <f>Saran!I25</f>
        <v>2</v>
      </c>
      <c r="T17" s="144">
        <f t="shared" si="3"/>
        <v>15</v>
      </c>
      <c r="U17" s="144">
        <f>Saran!T25</f>
        <v>0</v>
      </c>
      <c r="V17" s="146">
        <f>Saran!U25</f>
        <v>1195.03</v>
      </c>
      <c r="W17" s="154"/>
      <c r="X17" s="10"/>
      <c r="Y17" s="65">
        <f t="shared" si="2"/>
        <v>0</v>
      </c>
    </row>
    <row r="18" spans="1:25">
      <c r="A18" s="180" t="s">
        <v>42</v>
      </c>
      <c r="B18" s="181"/>
      <c r="C18" s="181"/>
      <c r="D18" s="106">
        <f>SUM(D7:D17)</f>
        <v>51</v>
      </c>
      <c r="E18" s="106">
        <f t="shared" ref="E18:V18" si="4">SUM(E7:E17)</f>
        <v>113</v>
      </c>
      <c r="F18" s="106">
        <f t="shared" si="4"/>
        <v>15376.212649999999</v>
      </c>
      <c r="G18" s="106">
        <f t="shared" si="4"/>
        <v>45</v>
      </c>
      <c r="H18" s="106">
        <f t="shared" si="4"/>
        <v>98</v>
      </c>
      <c r="I18" s="106">
        <f t="shared" si="4"/>
        <v>13369.522649999999</v>
      </c>
      <c r="J18" s="106">
        <f t="shared" si="4"/>
        <v>0</v>
      </c>
      <c r="K18" s="106">
        <f t="shared" si="4"/>
        <v>1</v>
      </c>
      <c r="L18" s="106">
        <f t="shared" si="4"/>
        <v>4</v>
      </c>
      <c r="M18" s="106">
        <f t="shared" si="4"/>
        <v>3</v>
      </c>
      <c r="N18" s="106">
        <f t="shared" si="4"/>
        <v>6</v>
      </c>
      <c r="O18" s="106">
        <f t="shared" si="4"/>
        <v>9</v>
      </c>
      <c r="P18" s="106">
        <f t="shared" si="4"/>
        <v>11</v>
      </c>
      <c r="Q18" s="106">
        <f t="shared" si="4"/>
        <v>9</v>
      </c>
      <c r="R18" s="106">
        <f t="shared" si="4"/>
        <v>37</v>
      </c>
      <c r="S18" s="106">
        <f t="shared" si="4"/>
        <v>14</v>
      </c>
      <c r="T18" s="106">
        <f t="shared" si="4"/>
        <v>80</v>
      </c>
      <c r="U18" s="106">
        <f t="shared" si="4"/>
        <v>4</v>
      </c>
      <c r="V18" s="106">
        <f t="shared" si="4"/>
        <v>5758.99</v>
      </c>
      <c r="W18" s="106"/>
      <c r="Y18" s="65">
        <f t="shared" si="2"/>
        <v>0</v>
      </c>
    </row>
  </sheetData>
  <mergeCells count="29">
    <mergeCell ref="B4:B6"/>
    <mergeCell ref="C4:C6"/>
    <mergeCell ref="G5:G6"/>
    <mergeCell ref="K4:R4"/>
    <mergeCell ref="S4:U4"/>
    <mergeCell ref="K5:K6"/>
    <mergeCell ref="F5:F6"/>
    <mergeCell ref="G4:I4"/>
    <mergeCell ref="V3:W3"/>
    <mergeCell ref="L5:L6"/>
    <mergeCell ref="M5:M6"/>
    <mergeCell ref="V4:V6"/>
    <mergeCell ref="W4:W6"/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1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9" sqref="U19"/>
    </sheetView>
  </sheetViews>
  <sheetFormatPr defaultRowHeight="15"/>
  <cols>
    <col min="1" max="1" width="3" style="65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customWidth="1"/>
    <col min="10" max="10" width="8.85546875" style="65" customWidth="1"/>
    <col min="11" max="11" width="12.7109375" style="65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>
      <c r="A3" s="215" t="s">
        <v>437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 t="str">
        <f>Summary!V3</f>
        <v>Date:31.10.2014</v>
      </c>
      <c r="V3" s="217"/>
    </row>
    <row r="4" spans="1:22">
      <c r="A4" s="301" t="s">
        <v>394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21" t="s">
        <v>16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2" t="s">
        <v>21</v>
      </c>
      <c r="V5" s="261" t="s">
        <v>14</v>
      </c>
    </row>
    <row r="6" spans="1:22" ht="34.5" customHeight="1">
      <c r="A6" s="212"/>
      <c r="B6" s="212"/>
      <c r="C6" s="212"/>
      <c r="D6" s="212"/>
      <c r="E6" s="212"/>
      <c r="F6" s="212"/>
      <c r="G6" s="212"/>
      <c r="H6" s="212"/>
      <c r="I6" s="226" t="s">
        <v>7</v>
      </c>
      <c r="J6" s="212" t="s">
        <v>358</v>
      </c>
      <c r="K6" s="212" t="s">
        <v>359</v>
      </c>
      <c r="L6" s="227" t="s">
        <v>15</v>
      </c>
      <c r="M6" s="222" t="s">
        <v>10</v>
      </c>
      <c r="N6" s="212" t="s">
        <v>9</v>
      </c>
      <c r="O6" s="309" t="s">
        <v>17</v>
      </c>
      <c r="P6" s="310"/>
      <c r="Q6" s="212" t="s">
        <v>18</v>
      </c>
      <c r="R6" s="212"/>
      <c r="S6" s="222" t="s">
        <v>13</v>
      </c>
      <c r="T6" s="222" t="s">
        <v>8</v>
      </c>
      <c r="U6" s="212"/>
      <c r="V6" s="261"/>
    </row>
    <row r="7" spans="1:22" ht="39" customHeight="1">
      <c r="A7" s="212"/>
      <c r="B7" s="212"/>
      <c r="C7" s="212"/>
      <c r="D7" s="212"/>
      <c r="E7" s="212"/>
      <c r="F7" s="212"/>
      <c r="G7" s="212"/>
      <c r="H7" s="212"/>
      <c r="I7" s="226"/>
      <c r="J7" s="212"/>
      <c r="K7" s="212"/>
      <c r="L7" s="227"/>
      <c r="M7" s="222"/>
      <c r="N7" s="212"/>
      <c r="O7" s="75" t="s">
        <v>11</v>
      </c>
      <c r="P7" s="75" t="s">
        <v>12</v>
      </c>
      <c r="Q7" s="75" t="s">
        <v>11</v>
      </c>
      <c r="R7" s="75" t="s">
        <v>12</v>
      </c>
      <c r="S7" s="222"/>
      <c r="T7" s="222"/>
      <c r="U7" s="212"/>
      <c r="V7" s="261"/>
    </row>
    <row r="8" spans="1:22" ht="21.75" customHeight="1">
      <c r="A8" s="273">
        <v>1</v>
      </c>
      <c r="B8" s="273" t="s">
        <v>129</v>
      </c>
      <c r="C8" s="317" t="s">
        <v>130</v>
      </c>
      <c r="D8" s="34" t="s">
        <v>131</v>
      </c>
      <c r="E8" s="85">
        <v>1</v>
      </c>
      <c r="F8" s="34" t="s">
        <v>132</v>
      </c>
      <c r="G8" s="320" t="s">
        <v>343</v>
      </c>
      <c r="H8" s="273">
        <v>279.99</v>
      </c>
      <c r="I8" s="18"/>
      <c r="J8" s="323"/>
      <c r="K8" s="323"/>
      <c r="L8" s="114"/>
      <c r="M8" s="131">
        <v>1</v>
      </c>
      <c r="N8" s="127"/>
      <c r="O8" s="53"/>
      <c r="P8" s="53"/>
      <c r="Q8" s="53"/>
      <c r="R8" s="53"/>
      <c r="S8" s="53"/>
      <c r="T8" s="53"/>
      <c r="U8" s="273">
        <v>63.79</v>
      </c>
      <c r="V8" s="17"/>
    </row>
    <row r="9" spans="1:22" ht="21.75" customHeight="1">
      <c r="A9" s="275"/>
      <c r="B9" s="275"/>
      <c r="C9" s="319"/>
      <c r="D9" s="32" t="s">
        <v>133</v>
      </c>
      <c r="E9" s="85">
        <v>2</v>
      </c>
      <c r="F9" s="34" t="s">
        <v>134</v>
      </c>
      <c r="G9" s="322"/>
      <c r="H9" s="275"/>
      <c r="I9" s="18"/>
      <c r="J9" s="324"/>
      <c r="K9" s="324"/>
      <c r="L9" s="114"/>
      <c r="M9" s="114"/>
      <c r="N9" s="114"/>
      <c r="O9" s="114"/>
      <c r="P9" s="114"/>
      <c r="Q9" s="59">
        <v>1</v>
      </c>
      <c r="R9" s="53"/>
      <c r="S9" s="53"/>
      <c r="T9" s="53"/>
      <c r="U9" s="275"/>
      <c r="V9" s="29"/>
    </row>
    <row r="10" spans="1:22" ht="21.75" customHeight="1">
      <c r="A10" s="273">
        <v>2</v>
      </c>
      <c r="B10" s="273" t="s">
        <v>135</v>
      </c>
      <c r="C10" s="317" t="s">
        <v>130</v>
      </c>
      <c r="D10" s="34" t="s">
        <v>136</v>
      </c>
      <c r="E10" s="85">
        <v>1</v>
      </c>
      <c r="F10" s="34" t="s">
        <v>137</v>
      </c>
      <c r="G10" s="320" t="s">
        <v>344</v>
      </c>
      <c r="H10" s="273">
        <v>285.39</v>
      </c>
      <c r="I10" s="19"/>
      <c r="J10" s="315"/>
      <c r="K10" s="315"/>
      <c r="L10" s="114"/>
      <c r="M10" s="114"/>
      <c r="N10" s="114"/>
      <c r="O10" s="114"/>
      <c r="P10" s="59">
        <v>1</v>
      </c>
      <c r="Q10" s="53"/>
      <c r="R10" s="53"/>
      <c r="S10" s="53"/>
      <c r="T10" s="53"/>
      <c r="U10" s="273">
        <v>105.39</v>
      </c>
      <c r="V10" s="17"/>
    </row>
    <row r="11" spans="1:22" ht="21.75" customHeight="1">
      <c r="A11" s="275"/>
      <c r="B11" s="275"/>
      <c r="C11" s="319"/>
      <c r="D11" s="34" t="s">
        <v>138</v>
      </c>
      <c r="E11" s="85">
        <v>2</v>
      </c>
      <c r="F11" s="34" t="s">
        <v>139</v>
      </c>
      <c r="G11" s="322"/>
      <c r="H11" s="275"/>
      <c r="I11" s="7"/>
      <c r="J11" s="316"/>
      <c r="K11" s="316"/>
      <c r="L11" s="62"/>
      <c r="M11" s="62"/>
      <c r="N11" s="62"/>
      <c r="O11" s="62"/>
      <c r="P11" s="62"/>
      <c r="Q11" s="62">
        <v>1</v>
      </c>
      <c r="R11" s="54"/>
      <c r="S11" s="54"/>
      <c r="T11" s="54"/>
      <c r="U11" s="275"/>
      <c r="V11" s="1"/>
    </row>
    <row r="12" spans="1:22" ht="15" customHeight="1">
      <c r="A12" s="273">
        <v>3</v>
      </c>
      <c r="B12" s="273" t="s">
        <v>140</v>
      </c>
      <c r="C12" s="317" t="s">
        <v>141</v>
      </c>
      <c r="D12" s="34" t="s">
        <v>142</v>
      </c>
      <c r="E12" s="85">
        <v>1</v>
      </c>
      <c r="F12" s="34" t="s">
        <v>143</v>
      </c>
      <c r="G12" s="320" t="s">
        <v>345</v>
      </c>
      <c r="H12" s="273">
        <v>416.19</v>
      </c>
      <c r="I12" s="1"/>
      <c r="J12" s="233"/>
      <c r="K12" s="233"/>
      <c r="L12" s="46"/>
      <c r="M12" s="46"/>
      <c r="N12" s="46"/>
      <c r="O12" s="46">
        <v>1</v>
      </c>
      <c r="P12" s="47"/>
      <c r="Q12" s="47"/>
      <c r="R12" s="47"/>
      <c r="S12" s="47"/>
      <c r="T12" s="47"/>
      <c r="U12" s="273">
        <v>124.36</v>
      </c>
      <c r="V12" s="1"/>
    </row>
    <row r="13" spans="1:22">
      <c r="A13" s="274"/>
      <c r="B13" s="274"/>
      <c r="C13" s="318"/>
      <c r="D13" s="34" t="s">
        <v>144</v>
      </c>
      <c r="E13" s="85">
        <v>2</v>
      </c>
      <c r="F13" s="34" t="s">
        <v>145</v>
      </c>
      <c r="G13" s="321"/>
      <c r="H13" s="274"/>
      <c r="I13" s="1"/>
      <c r="J13" s="246"/>
      <c r="K13" s="246"/>
      <c r="L13" s="46"/>
      <c r="M13" s="46"/>
      <c r="N13" s="46"/>
      <c r="O13" s="134">
        <v>1</v>
      </c>
      <c r="P13" s="47"/>
      <c r="Q13" s="47"/>
      <c r="R13" s="47"/>
      <c r="S13" s="47"/>
      <c r="T13" s="47"/>
      <c r="U13" s="274"/>
      <c r="V13" s="1"/>
    </row>
    <row r="14" spans="1:22">
      <c r="A14" s="275"/>
      <c r="B14" s="275"/>
      <c r="C14" s="319"/>
      <c r="D14" s="34" t="s">
        <v>146</v>
      </c>
      <c r="E14" s="85">
        <v>3</v>
      </c>
      <c r="F14" s="34" t="s">
        <v>147</v>
      </c>
      <c r="G14" s="322"/>
      <c r="H14" s="275"/>
      <c r="I14" s="1"/>
      <c r="J14" s="234"/>
      <c r="K14" s="234"/>
      <c r="L14" s="46"/>
      <c r="M14" s="46"/>
      <c r="N14" s="46"/>
      <c r="O14" s="73">
        <v>1</v>
      </c>
      <c r="P14" s="47"/>
      <c r="Q14" s="47"/>
      <c r="R14" s="47"/>
      <c r="S14" s="47"/>
      <c r="T14" s="47"/>
      <c r="U14" s="275"/>
      <c r="V14" s="1"/>
    </row>
    <row r="15" spans="1:22" ht="15" customHeight="1">
      <c r="A15" s="273">
        <v>4</v>
      </c>
      <c r="B15" s="273" t="s">
        <v>148</v>
      </c>
      <c r="C15" s="317" t="s">
        <v>130</v>
      </c>
      <c r="D15" s="34" t="s">
        <v>149</v>
      </c>
      <c r="E15" s="85">
        <v>1</v>
      </c>
      <c r="F15" s="34" t="s">
        <v>150</v>
      </c>
      <c r="G15" s="320" t="s">
        <v>356</v>
      </c>
      <c r="H15" s="273">
        <v>420.5</v>
      </c>
      <c r="I15" s="1"/>
      <c r="J15" s="84"/>
      <c r="K15" s="84"/>
      <c r="L15" s="47"/>
      <c r="M15" s="47"/>
      <c r="N15" s="47"/>
      <c r="O15" s="47"/>
      <c r="P15" s="47"/>
      <c r="Q15" s="47"/>
      <c r="R15" s="47"/>
      <c r="S15" s="47"/>
      <c r="T15" s="47"/>
      <c r="U15" s="273"/>
      <c r="V15" s="1"/>
    </row>
    <row r="16" spans="1:22">
      <c r="A16" s="274"/>
      <c r="B16" s="274"/>
      <c r="C16" s="318"/>
      <c r="D16" s="34" t="s">
        <v>151</v>
      </c>
      <c r="E16" s="85">
        <v>2</v>
      </c>
      <c r="F16" s="34" t="s">
        <v>152</v>
      </c>
      <c r="G16" s="321"/>
      <c r="H16" s="274"/>
      <c r="I16" s="1"/>
      <c r="J16" s="84"/>
      <c r="K16" s="84"/>
      <c r="L16" s="47"/>
      <c r="M16" s="47"/>
      <c r="N16" s="47"/>
      <c r="O16" s="47"/>
      <c r="P16" s="47"/>
      <c r="Q16" s="47"/>
      <c r="R16" s="47"/>
      <c r="S16" s="47"/>
      <c r="T16" s="47"/>
      <c r="U16" s="274"/>
      <c r="V16" s="1"/>
    </row>
    <row r="17" spans="1:22">
      <c r="A17" s="275"/>
      <c r="B17" s="275"/>
      <c r="C17" s="319"/>
      <c r="D17" s="34" t="s">
        <v>153</v>
      </c>
      <c r="E17" s="85">
        <v>3</v>
      </c>
      <c r="F17" s="34" t="s">
        <v>154</v>
      </c>
      <c r="G17" s="322"/>
      <c r="H17" s="275"/>
      <c r="I17" s="1"/>
      <c r="J17" s="84"/>
      <c r="K17" s="84"/>
      <c r="L17" s="47"/>
      <c r="M17" s="47"/>
      <c r="N17" s="47"/>
      <c r="O17" s="47"/>
      <c r="P17" s="47"/>
      <c r="Q17" s="47"/>
      <c r="R17" s="47"/>
      <c r="S17" s="47"/>
      <c r="T17" s="47"/>
      <c r="U17" s="275"/>
      <c r="V17" s="1"/>
    </row>
    <row r="18" spans="1:22" ht="36.75" customHeight="1">
      <c r="A18" s="76">
        <v>5</v>
      </c>
      <c r="B18" s="76" t="s">
        <v>155</v>
      </c>
      <c r="C18" s="85" t="s">
        <v>141</v>
      </c>
      <c r="D18" s="34" t="s">
        <v>156</v>
      </c>
      <c r="E18" s="85">
        <v>1</v>
      </c>
      <c r="F18" s="34" t="s">
        <v>421</v>
      </c>
      <c r="G18" s="83" t="s">
        <v>346</v>
      </c>
      <c r="H18" s="76">
        <v>142.1</v>
      </c>
      <c r="I18" s="1"/>
      <c r="J18" s="84"/>
      <c r="K18" s="84"/>
      <c r="L18" s="73"/>
      <c r="M18" s="73"/>
      <c r="N18" s="73"/>
      <c r="O18" s="73">
        <v>1</v>
      </c>
      <c r="P18" s="47"/>
      <c r="Q18" s="47"/>
      <c r="R18" s="47"/>
      <c r="S18" s="47"/>
      <c r="T18" s="47"/>
      <c r="U18" s="76">
        <v>28.98</v>
      </c>
      <c r="V18" s="1"/>
    </row>
    <row r="19" spans="1:22" ht="27.75" customHeight="1">
      <c r="A19" s="76">
        <v>6</v>
      </c>
      <c r="B19" s="76" t="s">
        <v>181</v>
      </c>
      <c r="C19" s="85" t="s">
        <v>182</v>
      </c>
      <c r="D19" s="76" t="s">
        <v>183</v>
      </c>
      <c r="E19" s="85">
        <v>1</v>
      </c>
      <c r="F19" s="34" t="s">
        <v>184</v>
      </c>
      <c r="G19" s="83" t="s">
        <v>356</v>
      </c>
      <c r="H19" s="76">
        <v>146.1</v>
      </c>
      <c r="I19" s="1"/>
      <c r="J19" s="84"/>
      <c r="K19" s="84"/>
      <c r="L19" s="47"/>
      <c r="M19" s="47"/>
      <c r="N19" s="47"/>
      <c r="O19" s="47"/>
      <c r="P19" s="47"/>
      <c r="Q19" s="47"/>
      <c r="R19" s="47"/>
      <c r="S19" s="47"/>
      <c r="T19" s="47"/>
      <c r="U19" s="76"/>
      <c r="V19" s="1"/>
    </row>
    <row r="20" spans="1:22" ht="16.5">
      <c r="A20" s="84"/>
      <c r="B20" s="250" t="s">
        <v>22</v>
      </c>
      <c r="C20" s="250"/>
      <c r="D20" s="250"/>
      <c r="E20" s="28">
        <f>E9+E11+E14+E17+E18+E19</f>
        <v>12</v>
      </c>
      <c r="F20" s="11"/>
      <c r="G20" s="1"/>
      <c r="H20" s="77">
        <f>SUM(H8:H19)</f>
        <v>1690.2699999999998</v>
      </c>
      <c r="I20" s="163">
        <f>SUM(I8:I19)</f>
        <v>0</v>
      </c>
      <c r="J20" s="163"/>
      <c r="K20" s="163"/>
      <c r="L20" s="163">
        <f>SUM(L8:L19)</f>
        <v>0</v>
      </c>
      <c r="M20" s="163">
        <f t="shared" ref="M20:U20" si="0">SUM(M8:M19)</f>
        <v>1</v>
      </c>
      <c r="N20" s="163">
        <f t="shared" si="0"/>
        <v>0</v>
      </c>
      <c r="O20" s="163">
        <f t="shared" si="0"/>
        <v>4</v>
      </c>
      <c r="P20" s="163">
        <f t="shared" si="0"/>
        <v>1</v>
      </c>
      <c r="Q20" s="163">
        <f t="shared" si="0"/>
        <v>2</v>
      </c>
      <c r="R20" s="163">
        <f t="shared" si="0"/>
        <v>0</v>
      </c>
      <c r="S20" s="163">
        <f t="shared" si="0"/>
        <v>0</v>
      </c>
      <c r="T20" s="163">
        <f t="shared" si="0"/>
        <v>0</v>
      </c>
      <c r="U20" s="163">
        <f t="shared" si="0"/>
        <v>322.52000000000004</v>
      </c>
      <c r="V20" s="1"/>
    </row>
    <row r="21" spans="1:22">
      <c r="A21" s="312" t="s">
        <v>326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4"/>
    </row>
  </sheetData>
  <mergeCells count="58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8" sqref="U28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18" customWidth="1"/>
    <col min="7" max="7" width="17.5703125" style="118" customWidth="1"/>
    <col min="8" max="8" width="11.28515625" customWidth="1"/>
    <col min="9" max="9" width="3" hidden="1" customWidth="1"/>
    <col min="10" max="10" width="8.85546875" style="65" customWidth="1"/>
    <col min="11" max="11" width="12.7109375" style="65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>
      <c r="A3" s="215" t="s">
        <v>396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 t="str">
        <f>Summary!V3</f>
        <v>Date:31.10.2014</v>
      </c>
      <c r="V3" s="217"/>
    </row>
    <row r="4" spans="1:22">
      <c r="A4" s="301" t="s">
        <v>457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327" t="s">
        <v>4</v>
      </c>
      <c r="G5" s="327" t="s">
        <v>5</v>
      </c>
      <c r="H5" s="212" t="s">
        <v>6</v>
      </c>
      <c r="I5" s="221" t="s">
        <v>16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2" t="s">
        <v>21</v>
      </c>
      <c r="V5" s="261" t="s">
        <v>14</v>
      </c>
    </row>
    <row r="6" spans="1:22" ht="34.5" customHeight="1">
      <c r="A6" s="212"/>
      <c r="B6" s="212"/>
      <c r="C6" s="212"/>
      <c r="D6" s="212"/>
      <c r="E6" s="212"/>
      <c r="F6" s="327"/>
      <c r="G6" s="327"/>
      <c r="H6" s="212"/>
      <c r="I6" s="226" t="s">
        <v>7</v>
      </c>
      <c r="J6" s="212" t="s">
        <v>358</v>
      </c>
      <c r="K6" s="212" t="s">
        <v>359</v>
      </c>
      <c r="L6" s="227" t="s">
        <v>15</v>
      </c>
      <c r="M6" s="222" t="s">
        <v>10</v>
      </c>
      <c r="N6" s="212" t="s">
        <v>9</v>
      </c>
      <c r="O6" s="309" t="s">
        <v>17</v>
      </c>
      <c r="P6" s="310"/>
      <c r="Q6" s="212" t="s">
        <v>18</v>
      </c>
      <c r="R6" s="212"/>
      <c r="S6" s="222" t="s">
        <v>13</v>
      </c>
      <c r="T6" s="222" t="s">
        <v>8</v>
      </c>
      <c r="U6" s="212"/>
      <c r="V6" s="261"/>
    </row>
    <row r="7" spans="1:22" ht="39" customHeight="1">
      <c r="A7" s="212"/>
      <c r="B7" s="212"/>
      <c r="C7" s="212"/>
      <c r="D7" s="212"/>
      <c r="E7" s="212"/>
      <c r="F7" s="327"/>
      <c r="G7" s="327"/>
      <c r="H7" s="212"/>
      <c r="I7" s="226"/>
      <c r="J7" s="212"/>
      <c r="K7" s="212"/>
      <c r="L7" s="227"/>
      <c r="M7" s="222"/>
      <c r="N7" s="212"/>
      <c r="O7" s="27" t="s">
        <v>11</v>
      </c>
      <c r="P7" s="27" t="s">
        <v>12</v>
      </c>
      <c r="Q7" s="27" t="s">
        <v>11</v>
      </c>
      <c r="R7" s="27" t="s">
        <v>12</v>
      </c>
      <c r="S7" s="222"/>
      <c r="T7" s="222"/>
      <c r="U7" s="212"/>
      <c r="V7" s="261"/>
    </row>
    <row r="8" spans="1:22" ht="37.5" customHeight="1">
      <c r="A8" s="273">
        <v>1</v>
      </c>
      <c r="B8" s="326" t="s">
        <v>227</v>
      </c>
      <c r="C8" s="235" t="s">
        <v>228</v>
      </c>
      <c r="D8" s="33" t="s">
        <v>229</v>
      </c>
      <c r="E8" s="33">
        <v>1</v>
      </c>
      <c r="F8" s="116" t="s">
        <v>230</v>
      </c>
      <c r="G8" s="325" t="s">
        <v>339</v>
      </c>
      <c r="H8" s="235">
        <v>285.68</v>
      </c>
      <c r="I8" s="1"/>
      <c r="J8" s="233" t="s">
        <v>371</v>
      </c>
      <c r="K8" s="233" t="s">
        <v>361</v>
      </c>
      <c r="L8" s="46"/>
      <c r="M8" s="46"/>
      <c r="N8" s="46"/>
      <c r="O8" s="46"/>
      <c r="P8" s="46"/>
      <c r="Q8" s="46"/>
      <c r="R8" s="46"/>
      <c r="S8" s="46">
        <v>1</v>
      </c>
      <c r="T8" s="47"/>
      <c r="U8" s="235">
        <v>172.9</v>
      </c>
      <c r="V8" s="49"/>
    </row>
    <row r="9" spans="1:22">
      <c r="A9" s="275"/>
      <c r="B9" s="326"/>
      <c r="C9" s="235"/>
      <c r="D9" s="33" t="s">
        <v>231</v>
      </c>
      <c r="E9" s="33">
        <v>2</v>
      </c>
      <c r="F9" s="115" t="s">
        <v>232</v>
      </c>
      <c r="G9" s="325"/>
      <c r="H9" s="235"/>
      <c r="I9" s="1"/>
      <c r="J9" s="234"/>
      <c r="K9" s="234"/>
      <c r="L9" s="46"/>
      <c r="M9" s="46"/>
      <c r="N9" s="46"/>
      <c r="O9" s="46"/>
      <c r="P9" s="46"/>
      <c r="Q9" s="46"/>
      <c r="R9" s="46"/>
      <c r="S9" s="46">
        <v>1</v>
      </c>
      <c r="T9" s="47"/>
      <c r="U9" s="235"/>
      <c r="V9" s="49"/>
    </row>
    <row r="10" spans="1:22" ht="44.25" customHeight="1">
      <c r="A10" s="273">
        <v>2</v>
      </c>
      <c r="B10" s="326" t="s">
        <v>233</v>
      </c>
      <c r="C10" s="235" t="s">
        <v>228</v>
      </c>
      <c r="D10" s="31" t="s">
        <v>234</v>
      </c>
      <c r="E10" s="33">
        <v>1</v>
      </c>
      <c r="F10" s="116" t="s">
        <v>235</v>
      </c>
      <c r="G10" s="325" t="s">
        <v>339</v>
      </c>
      <c r="H10" s="235">
        <v>284.89999999999998</v>
      </c>
      <c r="I10" s="1"/>
      <c r="J10" s="233" t="s">
        <v>372</v>
      </c>
      <c r="K10" s="233" t="s">
        <v>361</v>
      </c>
      <c r="L10" s="46"/>
      <c r="M10" s="46"/>
      <c r="N10" s="46"/>
      <c r="O10" s="46"/>
      <c r="P10" s="46"/>
      <c r="Q10" s="46">
        <v>1</v>
      </c>
      <c r="R10" s="47"/>
      <c r="S10" s="47"/>
      <c r="T10" s="47"/>
      <c r="U10" s="235">
        <v>175.09</v>
      </c>
      <c r="V10" s="49"/>
    </row>
    <row r="11" spans="1:22" ht="33" customHeight="1">
      <c r="A11" s="275"/>
      <c r="B11" s="326"/>
      <c r="C11" s="235"/>
      <c r="D11" s="31" t="s">
        <v>236</v>
      </c>
      <c r="E11" s="33">
        <v>2</v>
      </c>
      <c r="F11" s="116" t="s">
        <v>237</v>
      </c>
      <c r="G11" s="325"/>
      <c r="H11" s="235"/>
      <c r="I11" s="1"/>
      <c r="J11" s="234"/>
      <c r="K11" s="234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35"/>
      <c r="V11" s="49"/>
    </row>
    <row r="12" spans="1:22">
      <c r="A12" s="273">
        <v>3</v>
      </c>
      <c r="B12" s="326" t="s">
        <v>238</v>
      </c>
      <c r="C12" s="235" t="s">
        <v>228</v>
      </c>
      <c r="D12" s="33" t="s">
        <v>239</v>
      </c>
      <c r="E12" s="33">
        <v>1</v>
      </c>
      <c r="F12" s="115" t="s">
        <v>240</v>
      </c>
      <c r="G12" s="325" t="s">
        <v>339</v>
      </c>
      <c r="H12" s="235">
        <v>429.84</v>
      </c>
      <c r="I12" s="1"/>
      <c r="J12" s="233" t="s">
        <v>366</v>
      </c>
      <c r="K12" s="233" t="s">
        <v>361</v>
      </c>
      <c r="L12" s="46"/>
      <c r="M12" s="46"/>
      <c r="N12" s="46"/>
      <c r="O12" s="46"/>
      <c r="P12" s="46"/>
      <c r="Q12" s="46"/>
      <c r="R12" s="46">
        <v>1</v>
      </c>
      <c r="S12" s="47"/>
      <c r="T12" s="47"/>
      <c r="U12" s="235">
        <v>236.77</v>
      </c>
      <c r="V12" s="49"/>
    </row>
    <row r="13" spans="1:22">
      <c r="A13" s="274"/>
      <c r="B13" s="326"/>
      <c r="C13" s="235"/>
      <c r="D13" s="33" t="s">
        <v>241</v>
      </c>
      <c r="E13" s="33">
        <v>2</v>
      </c>
      <c r="F13" s="115" t="s">
        <v>242</v>
      </c>
      <c r="G13" s="325"/>
      <c r="H13" s="235"/>
      <c r="I13" s="1"/>
      <c r="J13" s="246"/>
      <c r="K13" s="246"/>
      <c r="L13" s="46"/>
      <c r="M13" s="46"/>
      <c r="N13" s="46"/>
      <c r="O13" s="46"/>
      <c r="P13" s="46"/>
      <c r="Q13" s="46"/>
      <c r="R13" s="46"/>
      <c r="S13" s="46">
        <v>1</v>
      </c>
      <c r="T13" s="47"/>
      <c r="U13" s="235"/>
      <c r="V13" s="49"/>
    </row>
    <row r="14" spans="1:22">
      <c r="A14" s="275"/>
      <c r="B14" s="326"/>
      <c r="C14" s="235"/>
      <c r="D14" s="33" t="s">
        <v>243</v>
      </c>
      <c r="E14" s="33">
        <v>3</v>
      </c>
      <c r="F14" s="115" t="s">
        <v>244</v>
      </c>
      <c r="G14" s="325"/>
      <c r="H14" s="235"/>
      <c r="I14" s="1"/>
      <c r="J14" s="234"/>
      <c r="K14" s="234"/>
      <c r="L14" s="46"/>
      <c r="M14" s="46"/>
      <c r="N14" s="46"/>
      <c r="O14" s="46"/>
      <c r="P14" s="46"/>
      <c r="Q14" s="46"/>
      <c r="R14" s="46"/>
      <c r="S14" s="46">
        <v>1</v>
      </c>
      <c r="T14" s="47"/>
      <c r="U14" s="235"/>
      <c r="V14" s="49"/>
    </row>
    <row r="15" spans="1:22">
      <c r="A15" s="273">
        <v>4</v>
      </c>
      <c r="B15" s="326" t="s">
        <v>245</v>
      </c>
      <c r="C15" s="235" t="s">
        <v>39</v>
      </c>
      <c r="D15" s="33" t="s">
        <v>246</v>
      </c>
      <c r="E15" s="33">
        <v>1</v>
      </c>
      <c r="F15" s="115" t="s">
        <v>247</v>
      </c>
      <c r="G15" s="325" t="s">
        <v>340</v>
      </c>
      <c r="H15" s="235">
        <v>287.95999999999998</v>
      </c>
      <c r="I15" s="1"/>
      <c r="J15" s="233"/>
      <c r="K15" s="233"/>
      <c r="L15" s="73">
        <v>1</v>
      </c>
      <c r="M15" s="47"/>
      <c r="N15" s="47"/>
      <c r="O15" s="47"/>
      <c r="P15" s="47"/>
      <c r="Q15" s="47"/>
      <c r="R15" s="47"/>
      <c r="S15" s="47"/>
      <c r="T15" s="47"/>
      <c r="U15" s="235">
        <v>118.69</v>
      </c>
      <c r="V15" s="49" t="s">
        <v>415</v>
      </c>
    </row>
    <row r="16" spans="1:22" ht="29.25" customHeight="1">
      <c r="A16" s="275"/>
      <c r="B16" s="326"/>
      <c r="C16" s="235"/>
      <c r="D16" s="33" t="s">
        <v>248</v>
      </c>
      <c r="E16" s="33">
        <v>2</v>
      </c>
      <c r="F16" s="115" t="s">
        <v>249</v>
      </c>
      <c r="G16" s="325"/>
      <c r="H16" s="235"/>
      <c r="I16" s="1"/>
      <c r="J16" s="234"/>
      <c r="K16" s="234"/>
      <c r="L16" s="46"/>
      <c r="M16" s="46"/>
      <c r="N16" s="46"/>
      <c r="O16" s="46"/>
      <c r="P16" s="46"/>
      <c r="Q16" s="46"/>
      <c r="R16" s="46"/>
      <c r="S16" s="46">
        <v>1</v>
      </c>
      <c r="U16" s="235"/>
      <c r="V16" s="49"/>
    </row>
    <row r="17" spans="1:22" ht="23.25" customHeight="1">
      <c r="A17" s="273">
        <v>5</v>
      </c>
      <c r="B17" s="326" t="s">
        <v>250</v>
      </c>
      <c r="C17" s="235" t="s">
        <v>40</v>
      </c>
      <c r="D17" s="33" t="s">
        <v>133</v>
      </c>
      <c r="E17" s="33">
        <v>1</v>
      </c>
      <c r="F17" s="115" t="s">
        <v>251</v>
      </c>
      <c r="G17" s="325" t="s">
        <v>341</v>
      </c>
      <c r="H17" s="235">
        <v>276.83999999999997</v>
      </c>
      <c r="I17" s="1">
        <v>1</v>
      </c>
      <c r="J17" s="8"/>
      <c r="K17" s="8"/>
      <c r="L17" s="47"/>
      <c r="M17" s="47"/>
      <c r="N17" s="47"/>
      <c r="O17" s="47"/>
      <c r="P17" s="47"/>
      <c r="Q17" s="47"/>
      <c r="R17" s="47"/>
      <c r="S17" s="47"/>
      <c r="T17" s="47"/>
      <c r="U17" s="235">
        <v>76.11</v>
      </c>
      <c r="V17" s="49" t="s">
        <v>416</v>
      </c>
    </row>
    <row r="18" spans="1:22" ht="40.5" customHeight="1">
      <c r="A18" s="275"/>
      <c r="B18" s="326"/>
      <c r="C18" s="235"/>
      <c r="D18" s="35" t="s">
        <v>252</v>
      </c>
      <c r="E18" s="33">
        <v>2</v>
      </c>
      <c r="F18" s="71" t="s">
        <v>253</v>
      </c>
      <c r="G18" s="325"/>
      <c r="H18" s="235"/>
      <c r="I18" s="1"/>
      <c r="J18" s="8"/>
      <c r="K18" s="8"/>
      <c r="L18" s="73"/>
      <c r="M18" s="73"/>
      <c r="N18" s="73"/>
      <c r="O18" s="73"/>
      <c r="P18" s="73"/>
      <c r="Q18" s="73"/>
      <c r="R18" s="73">
        <v>1</v>
      </c>
      <c r="S18" s="47"/>
      <c r="T18" s="47"/>
      <c r="U18" s="235"/>
      <c r="V18" s="49"/>
    </row>
    <row r="19" spans="1:22" ht="36.75" customHeight="1">
      <c r="A19" s="273">
        <v>6</v>
      </c>
      <c r="B19" s="326" t="s">
        <v>254</v>
      </c>
      <c r="C19" s="235" t="s">
        <v>40</v>
      </c>
      <c r="D19" s="33" t="s">
        <v>255</v>
      </c>
      <c r="E19" s="33">
        <v>1</v>
      </c>
      <c r="F19" s="116" t="s">
        <v>256</v>
      </c>
      <c r="G19" s="325" t="s">
        <v>342</v>
      </c>
      <c r="H19" s="235">
        <v>407.99</v>
      </c>
      <c r="I19" s="1"/>
      <c r="J19" s="233"/>
      <c r="K19" s="233"/>
      <c r="L19" s="73"/>
      <c r="M19" s="73"/>
      <c r="N19" s="73"/>
      <c r="O19" s="73"/>
      <c r="P19" s="73"/>
      <c r="Q19" s="73">
        <v>1</v>
      </c>
      <c r="R19" s="47"/>
      <c r="S19" s="47"/>
      <c r="T19" s="47"/>
      <c r="U19" s="235">
        <v>175.17</v>
      </c>
      <c r="V19" s="49"/>
    </row>
    <row r="20" spans="1:22" ht="29.25" customHeight="1">
      <c r="A20" s="274"/>
      <c r="B20" s="326"/>
      <c r="C20" s="235"/>
      <c r="D20" s="33" t="s">
        <v>257</v>
      </c>
      <c r="E20" s="33">
        <v>2</v>
      </c>
      <c r="F20" s="115" t="s">
        <v>258</v>
      </c>
      <c r="G20" s="325"/>
      <c r="H20" s="235"/>
      <c r="I20" s="1"/>
      <c r="J20" s="246"/>
      <c r="K20" s="246"/>
      <c r="L20" s="46"/>
      <c r="M20" s="46"/>
      <c r="N20" s="46"/>
      <c r="O20" s="46"/>
      <c r="P20" s="46"/>
      <c r="Q20" s="46">
        <v>1</v>
      </c>
      <c r="R20" s="47"/>
      <c r="S20" s="47"/>
      <c r="T20" s="47"/>
      <c r="U20" s="235"/>
      <c r="V20" s="49"/>
    </row>
    <row r="21" spans="1:22" ht="39.75" customHeight="1">
      <c r="A21" s="275"/>
      <c r="B21" s="326"/>
      <c r="C21" s="235"/>
      <c r="D21" s="35" t="s">
        <v>40</v>
      </c>
      <c r="E21" s="33">
        <v>3</v>
      </c>
      <c r="F21" s="71" t="s">
        <v>259</v>
      </c>
      <c r="G21" s="325"/>
      <c r="H21" s="235"/>
      <c r="I21" s="1"/>
      <c r="J21" s="234"/>
      <c r="K21" s="234"/>
      <c r="L21" s="46"/>
      <c r="M21" s="46"/>
      <c r="N21" s="46"/>
      <c r="O21" s="46">
        <v>1</v>
      </c>
      <c r="P21" s="47"/>
      <c r="Q21" s="47"/>
      <c r="R21" s="47"/>
      <c r="S21" s="47"/>
      <c r="T21" s="47"/>
      <c r="U21" s="235"/>
      <c r="V21" s="49"/>
    </row>
    <row r="22" spans="1:22" ht="44.25" customHeight="1">
      <c r="A22" s="273">
        <v>7</v>
      </c>
      <c r="B22" s="326" t="s">
        <v>260</v>
      </c>
      <c r="C22" s="235" t="s">
        <v>40</v>
      </c>
      <c r="D22" s="38" t="s">
        <v>261</v>
      </c>
      <c r="E22" s="33">
        <v>1</v>
      </c>
      <c r="F22" s="71" t="s">
        <v>262</v>
      </c>
      <c r="G22" s="325" t="s">
        <v>342</v>
      </c>
      <c r="H22" s="235">
        <v>407.54</v>
      </c>
      <c r="I22" s="1"/>
      <c r="J22" s="233"/>
      <c r="K22" s="233"/>
      <c r="L22" s="46"/>
      <c r="M22" s="46"/>
      <c r="N22" s="46"/>
      <c r="O22" s="46"/>
      <c r="P22" s="46">
        <v>1</v>
      </c>
      <c r="Q22" s="47"/>
      <c r="R22" s="47"/>
      <c r="S22" s="47"/>
      <c r="T22" s="47"/>
      <c r="U22" s="235">
        <v>153.55000000000001</v>
      </c>
      <c r="V22" s="49"/>
    </row>
    <row r="23" spans="1:22">
      <c r="A23" s="274"/>
      <c r="B23" s="326"/>
      <c r="C23" s="235"/>
      <c r="D23" s="35" t="s">
        <v>263</v>
      </c>
      <c r="E23" s="33">
        <v>2</v>
      </c>
      <c r="F23" s="72" t="s">
        <v>264</v>
      </c>
      <c r="G23" s="325"/>
      <c r="H23" s="235"/>
      <c r="I23" s="1"/>
      <c r="J23" s="246"/>
      <c r="K23" s="246"/>
      <c r="L23" s="46"/>
      <c r="M23" s="46"/>
      <c r="N23" s="46"/>
      <c r="O23" s="46"/>
      <c r="P23" s="46"/>
      <c r="Q23" s="46"/>
      <c r="R23" s="46">
        <v>1</v>
      </c>
      <c r="S23" s="47"/>
      <c r="T23" s="47"/>
      <c r="U23" s="235"/>
      <c r="V23" s="49"/>
    </row>
    <row r="24" spans="1:22" ht="40.5" customHeight="1">
      <c r="A24" s="275"/>
      <c r="B24" s="326"/>
      <c r="C24" s="235"/>
      <c r="D24" s="38" t="s">
        <v>265</v>
      </c>
      <c r="E24" s="33">
        <v>3</v>
      </c>
      <c r="F24" s="71" t="s">
        <v>266</v>
      </c>
      <c r="G24" s="325"/>
      <c r="H24" s="235"/>
      <c r="I24" s="1"/>
      <c r="J24" s="234"/>
      <c r="K24" s="234"/>
      <c r="L24" s="46"/>
      <c r="M24" s="46"/>
      <c r="N24" s="46"/>
      <c r="O24" s="46"/>
      <c r="P24" s="46"/>
      <c r="Q24" s="46">
        <v>1</v>
      </c>
      <c r="R24" s="47"/>
      <c r="S24" s="47"/>
      <c r="T24" s="47"/>
      <c r="U24" s="235"/>
      <c r="V24" s="49"/>
    </row>
    <row r="25" spans="1:22" ht="33.75" customHeight="1">
      <c r="A25" s="273">
        <v>8</v>
      </c>
      <c r="B25" s="326" t="s">
        <v>267</v>
      </c>
      <c r="C25" s="235" t="s">
        <v>40</v>
      </c>
      <c r="D25" s="33" t="s">
        <v>268</v>
      </c>
      <c r="E25" s="33">
        <v>1</v>
      </c>
      <c r="F25" s="116" t="s">
        <v>269</v>
      </c>
      <c r="G25" s="325" t="s">
        <v>419</v>
      </c>
      <c r="H25" s="235">
        <v>413.15</v>
      </c>
      <c r="I25" s="1"/>
      <c r="J25" s="233" t="s">
        <v>363</v>
      </c>
      <c r="K25" s="233" t="s">
        <v>361</v>
      </c>
      <c r="L25" s="46"/>
      <c r="M25" s="46"/>
      <c r="N25" s="46"/>
      <c r="O25" s="46"/>
      <c r="P25" s="46"/>
      <c r="Q25" s="46">
        <v>1</v>
      </c>
      <c r="R25" s="47"/>
      <c r="S25" s="47"/>
      <c r="T25" s="47"/>
      <c r="U25" s="235">
        <v>168.76</v>
      </c>
      <c r="V25" s="49"/>
    </row>
    <row r="26" spans="1:22" ht="36" customHeight="1">
      <c r="A26" s="274"/>
      <c r="B26" s="326"/>
      <c r="C26" s="235"/>
      <c r="D26" s="38" t="s">
        <v>270</v>
      </c>
      <c r="E26" s="33">
        <v>2</v>
      </c>
      <c r="F26" s="72" t="s">
        <v>271</v>
      </c>
      <c r="G26" s="325"/>
      <c r="H26" s="235"/>
      <c r="I26" s="1"/>
      <c r="J26" s="246"/>
      <c r="K26" s="246"/>
      <c r="L26" s="46"/>
      <c r="M26" s="46"/>
      <c r="N26" s="46"/>
      <c r="O26" s="46"/>
      <c r="P26" s="46">
        <v>1</v>
      </c>
      <c r="Q26" s="47"/>
      <c r="R26" s="47"/>
      <c r="S26" s="47"/>
      <c r="T26" s="47"/>
      <c r="U26" s="235"/>
      <c r="V26" s="49"/>
    </row>
    <row r="27" spans="1:22" ht="36.75" customHeight="1">
      <c r="A27" s="275"/>
      <c r="B27" s="326"/>
      <c r="C27" s="235"/>
      <c r="D27" s="35" t="s">
        <v>272</v>
      </c>
      <c r="E27" s="33">
        <v>3</v>
      </c>
      <c r="F27" s="71" t="s">
        <v>273</v>
      </c>
      <c r="G27" s="325"/>
      <c r="H27" s="235"/>
      <c r="I27" s="1"/>
      <c r="J27" s="234"/>
      <c r="K27" s="234"/>
      <c r="L27" s="46"/>
      <c r="M27" s="46"/>
      <c r="N27" s="46"/>
      <c r="O27" s="46"/>
      <c r="P27" s="46">
        <v>1</v>
      </c>
      <c r="Q27" s="47"/>
      <c r="R27" s="47"/>
      <c r="S27" s="47"/>
      <c r="T27" s="47"/>
      <c r="U27" s="235"/>
      <c r="V27" s="49"/>
    </row>
    <row r="28" spans="1:22" ht="16.5">
      <c r="A28" s="4"/>
      <c r="B28" s="250" t="s">
        <v>22</v>
      </c>
      <c r="C28" s="250"/>
      <c r="D28" s="250"/>
      <c r="E28" s="28">
        <f>E9+E11+E14+E16+E18+E21+E24+E27</f>
        <v>20</v>
      </c>
      <c r="F28" s="117"/>
      <c r="G28" s="128"/>
      <c r="H28" s="99">
        <f>SUM(H8:H27)</f>
        <v>2793.9</v>
      </c>
      <c r="I28" s="1">
        <f>SUM(I8:I27)</f>
        <v>1</v>
      </c>
      <c r="J28" s="8"/>
      <c r="K28" s="8"/>
      <c r="L28" s="179">
        <f t="shared" ref="L28:U28" si="0">SUM(L8:L27)</f>
        <v>1</v>
      </c>
      <c r="M28" s="179">
        <f t="shared" si="0"/>
        <v>0</v>
      </c>
      <c r="N28" s="179">
        <f>SUM(N8:N27)</f>
        <v>0</v>
      </c>
      <c r="O28" s="179">
        <f>SUM(O8:O27)</f>
        <v>1</v>
      </c>
      <c r="P28" s="179">
        <f>SUM(P8:P27)</f>
        <v>3</v>
      </c>
      <c r="Q28" s="179">
        <f t="shared" si="0"/>
        <v>5</v>
      </c>
      <c r="R28" s="179">
        <f t="shared" si="0"/>
        <v>3</v>
      </c>
      <c r="S28" s="179">
        <f t="shared" si="0"/>
        <v>6</v>
      </c>
      <c r="T28" s="179">
        <f t="shared" si="0"/>
        <v>0</v>
      </c>
      <c r="U28" s="179">
        <f t="shared" si="0"/>
        <v>1277.04</v>
      </c>
      <c r="V28" s="1"/>
    </row>
    <row r="29" spans="1:22">
      <c r="A29" s="312" t="s">
        <v>326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4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U25" sqref="U25"/>
    </sheetView>
  </sheetViews>
  <sheetFormatPr defaultRowHeight="15"/>
  <cols>
    <col min="1" max="1" width="4.42578125" style="65" customWidth="1"/>
    <col min="2" max="2" width="8.5703125" customWidth="1"/>
    <col min="3" max="3" width="12.5703125" customWidth="1"/>
    <col min="4" max="4" width="12" style="26" customWidth="1"/>
    <col min="5" max="5" width="3.5703125" customWidth="1"/>
    <col min="6" max="6" width="20.42578125" style="118" customWidth="1"/>
    <col min="7" max="7" width="16.42578125" customWidth="1"/>
    <col min="8" max="8" width="10.28515625" customWidth="1"/>
    <col min="9" max="9" width="3.42578125" style="91" hidden="1" customWidth="1"/>
    <col min="10" max="10" width="9.7109375" style="65" customWidth="1"/>
    <col min="11" max="11" width="9.5703125" style="65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">
        <v>401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13.5" customHeight="1">
      <c r="A3" s="215" t="s">
        <v>395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 t="str">
        <f>Summary!V3</f>
        <v>Date:31.10.2014</v>
      </c>
      <c r="V3" s="217"/>
    </row>
    <row r="4" spans="1:22" ht="22.5" customHeight="1">
      <c r="A4" s="301" t="s">
        <v>458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5" customHeight="1">
      <c r="A5" s="212" t="s">
        <v>0</v>
      </c>
      <c r="B5" s="212" t="s">
        <v>1</v>
      </c>
      <c r="C5" s="212" t="s">
        <v>2</v>
      </c>
      <c r="D5" s="327" t="s">
        <v>3</v>
      </c>
      <c r="E5" s="212" t="s">
        <v>0</v>
      </c>
      <c r="F5" s="327" t="s">
        <v>4</v>
      </c>
      <c r="G5" s="212" t="s">
        <v>5</v>
      </c>
      <c r="H5" s="212" t="s">
        <v>6</v>
      </c>
      <c r="I5" s="221" t="s">
        <v>16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2" t="s">
        <v>21</v>
      </c>
      <c r="V5" s="261" t="s">
        <v>14</v>
      </c>
    </row>
    <row r="6" spans="1:22" ht="34.5" customHeight="1">
      <c r="A6" s="212"/>
      <c r="B6" s="212"/>
      <c r="C6" s="212"/>
      <c r="D6" s="327"/>
      <c r="E6" s="212"/>
      <c r="F6" s="327"/>
      <c r="G6" s="212"/>
      <c r="H6" s="212"/>
      <c r="I6" s="226" t="s">
        <v>7</v>
      </c>
      <c r="J6" s="212" t="s">
        <v>358</v>
      </c>
      <c r="K6" s="212" t="s">
        <v>359</v>
      </c>
      <c r="L6" s="227" t="s">
        <v>15</v>
      </c>
      <c r="M6" s="227" t="s">
        <v>10</v>
      </c>
      <c r="N6" s="212" t="s">
        <v>9</v>
      </c>
      <c r="O6" s="291" t="s">
        <v>17</v>
      </c>
      <c r="P6" s="292"/>
      <c r="Q6" s="212" t="s">
        <v>18</v>
      </c>
      <c r="R6" s="212"/>
      <c r="S6" s="329" t="s">
        <v>13</v>
      </c>
      <c r="T6" s="222" t="s">
        <v>8</v>
      </c>
      <c r="U6" s="212"/>
      <c r="V6" s="261"/>
    </row>
    <row r="7" spans="1:22" ht="32.25" customHeight="1">
      <c r="A7" s="212"/>
      <c r="B7" s="212"/>
      <c r="C7" s="212"/>
      <c r="D7" s="327"/>
      <c r="E7" s="212"/>
      <c r="F7" s="327"/>
      <c r="G7" s="212"/>
      <c r="H7" s="212"/>
      <c r="I7" s="226"/>
      <c r="J7" s="212"/>
      <c r="K7" s="212"/>
      <c r="L7" s="227"/>
      <c r="M7" s="227"/>
      <c r="N7" s="212"/>
      <c r="O7" s="27" t="s">
        <v>11</v>
      </c>
      <c r="P7" s="27" t="s">
        <v>12</v>
      </c>
      <c r="Q7" s="27" t="s">
        <v>11</v>
      </c>
      <c r="R7" s="27" t="s">
        <v>12</v>
      </c>
      <c r="S7" s="330"/>
      <c r="T7" s="222"/>
      <c r="U7" s="212"/>
      <c r="V7" s="261"/>
    </row>
    <row r="8" spans="1:22">
      <c r="A8" s="235">
        <v>1</v>
      </c>
      <c r="B8" s="235" t="s">
        <v>185</v>
      </c>
      <c r="C8" s="235" t="s">
        <v>38</v>
      </c>
      <c r="D8" s="34" t="s">
        <v>186</v>
      </c>
      <c r="E8" s="33">
        <v>1</v>
      </c>
      <c r="F8" s="69" t="s">
        <v>187</v>
      </c>
      <c r="G8" s="311" t="s">
        <v>347</v>
      </c>
      <c r="H8" s="235">
        <v>266.79000000000002</v>
      </c>
      <c r="I8" s="4"/>
      <c r="J8" s="233"/>
      <c r="K8" s="233"/>
      <c r="L8" s="46"/>
      <c r="M8" s="46"/>
      <c r="N8" s="46"/>
      <c r="O8" s="46"/>
      <c r="P8" s="46">
        <v>1</v>
      </c>
      <c r="Q8" s="47"/>
      <c r="R8" s="47"/>
      <c r="S8" s="47"/>
      <c r="T8" s="47"/>
      <c r="U8" s="235">
        <v>129.54</v>
      </c>
      <c r="V8" s="1"/>
    </row>
    <row r="9" spans="1:22">
      <c r="A9" s="235"/>
      <c r="B9" s="235"/>
      <c r="C9" s="235"/>
      <c r="D9" s="34" t="s">
        <v>188</v>
      </c>
      <c r="E9" s="33">
        <v>2</v>
      </c>
      <c r="F9" s="69" t="s">
        <v>189</v>
      </c>
      <c r="G9" s="311"/>
      <c r="H9" s="235"/>
      <c r="I9" s="4"/>
      <c r="J9" s="234"/>
      <c r="K9" s="234"/>
      <c r="L9" s="46"/>
      <c r="M9" s="46"/>
      <c r="N9" s="46"/>
      <c r="O9" s="46"/>
      <c r="P9" s="46"/>
      <c r="Q9" s="46"/>
      <c r="R9" s="46">
        <v>1</v>
      </c>
      <c r="S9" s="47"/>
      <c r="T9" s="47"/>
      <c r="U9" s="235"/>
      <c r="V9" s="1"/>
    </row>
    <row r="10" spans="1:22">
      <c r="A10" s="235">
        <v>2</v>
      </c>
      <c r="B10" s="235" t="s">
        <v>190</v>
      </c>
      <c r="C10" s="235" t="s">
        <v>191</v>
      </c>
      <c r="D10" s="34" t="s">
        <v>192</v>
      </c>
      <c r="E10" s="33">
        <v>1</v>
      </c>
      <c r="F10" s="69" t="s">
        <v>193</v>
      </c>
      <c r="G10" s="311" t="s">
        <v>348</v>
      </c>
      <c r="H10" s="235">
        <v>405.66</v>
      </c>
      <c r="I10" s="4"/>
      <c r="J10" s="233" t="s">
        <v>373</v>
      </c>
      <c r="K10" s="233" t="s">
        <v>361</v>
      </c>
      <c r="L10" s="46"/>
      <c r="M10" s="46"/>
      <c r="N10" s="46"/>
      <c r="O10" s="46"/>
      <c r="P10" s="46"/>
      <c r="Q10" s="46"/>
      <c r="R10" s="46"/>
      <c r="S10" s="46">
        <v>1</v>
      </c>
      <c r="T10" s="47"/>
      <c r="U10" s="235">
        <v>263.97000000000003</v>
      </c>
      <c r="V10" s="55"/>
    </row>
    <row r="11" spans="1:22">
      <c r="A11" s="235"/>
      <c r="B11" s="235"/>
      <c r="C11" s="235"/>
      <c r="D11" s="34" t="s">
        <v>194</v>
      </c>
      <c r="E11" s="33">
        <v>2</v>
      </c>
      <c r="F11" s="69" t="s">
        <v>195</v>
      </c>
      <c r="G11" s="311"/>
      <c r="H11" s="235"/>
      <c r="I11" s="4"/>
      <c r="J11" s="246"/>
      <c r="K11" s="246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35"/>
      <c r="V11" s="55"/>
    </row>
    <row r="12" spans="1:22" ht="40.5" customHeight="1">
      <c r="A12" s="235"/>
      <c r="B12" s="235"/>
      <c r="C12" s="235"/>
      <c r="D12" s="34" t="s">
        <v>196</v>
      </c>
      <c r="E12" s="33">
        <v>3</v>
      </c>
      <c r="F12" s="69" t="s">
        <v>197</v>
      </c>
      <c r="G12" s="311"/>
      <c r="H12" s="235"/>
      <c r="I12" s="4"/>
      <c r="J12" s="234"/>
      <c r="K12" s="234"/>
      <c r="L12" s="46"/>
      <c r="M12" s="46"/>
      <c r="N12" s="46"/>
      <c r="O12" s="46"/>
      <c r="P12" s="46"/>
      <c r="Q12" s="46"/>
      <c r="R12" s="46"/>
      <c r="S12" s="46">
        <v>1</v>
      </c>
      <c r="T12" s="47"/>
      <c r="U12" s="235"/>
      <c r="V12" s="1"/>
    </row>
    <row r="13" spans="1:22" ht="39" customHeight="1">
      <c r="A13" s="235">
        <v>3</v>
      </c>
      <c r="B13" s="235" t="s">
        <v>198</v>
      </c>
      <c r="C13" s="235" t="s">
        <v>191</v>
      </c>
      <c r="D13" s="34" t="s">
        <v>199</v>
      </c>
      <c r="E13" s="33">
        <v>1</v>
      </c>
      <c r="F13" s="69" t="s">
        <v>200</v>
      </c>
      <c r="G13" s="311" t="s">
        <v>348</v>
      </c>
      <c r="H13" s="235">
        <v>404.53</v>
      </c>
      <c r="I13" s="4"/>
      <c r="J13" s="233" t="s">
        <v>373</v>
      </c>
      <c r="K13" s="233" t="s">
        <v>361</v>
      </c>
      <c r="L13" s="46"/>
      <c r="M13" s="46"/>
      <c r="N13" s="46"/>
      <c r="O13" s="46"/>
      <c r="P13" s="46"/>
      <c r="Q13" s="46"/>
      <c r="R13" s="46"/>
      <c r="S13" s="46">
        <v>1</v>
      </c>
      <c r="T13" s="47"/>
      <c r="U13" s="235">
        <v>263.17</v>
      </c>
      <c r="V13" s="55"/>
    </row>
    <row r="14" spans="1:22">
      <c r="A14" s="235"/>
      <c r="B14" s="235"/>
      <c r="C14" s="235"/>
      <c r="D14" s="34" t="s">
        <v>201</v>
      </c>
      <c r="E14" s="33">
        <v>2</v>
      </c>
      <c r="F14" s="69" t="s">
        <v>202</v>
      </c>
      <c r="G14" s="311"/>
      <c r="H14" s="235"/>
      <c r="I14" s="4"/>
      <c r="J14" s="246"/>
      <c r="K14" s="246"/>
      <c r="L14" s="46"/>
      <c r="M14" s="46"/>
      <c r="N14" s="46"/>
      <c r="O14" s="46"/>
      <c r="P14" s="46"/>
      <c r="Q14" s="46"/>
      <c r="R14" s="46"/>
      <c r="S14" s="46">
        <v>1</v>
      </c>
      <c r="T14" s="47"/>
      <c r="U14" s="235"/>
      <c r="V14" s="1"/>
    </row>
    <row r="15" spans="1:22">
      <c r="A15" s="235"/>
      <c r="B15" s="235"/>
      <c r="C15" s="235"/>
      <c r="D15" s="34" t="s">
        <v>203</v>
      </c>
      <c r="E15" s="33">
        <v>3</v>
      </c>
      <c r="F15" s="69" t="s">
        <v>204</v>
      </c>
      <c r="G15" s="311"/>
      <c r="H15" s="235"/>
      <c r="I15" s="4"/>
      <c r="J15" s="234"/>
      <c r="K15" s="234"/>
      <c r="L15" s="46"/>
      <c r="M15" s="46"/>
      <c r="N15" s="46"/>
      <c r="O15" s="46"/>
      <c r="P15" s="46"/>
      <c r="Q15" s="46"/>
      <c r="R15" s="46"/>
      <c r="S15" s="46">
        <v>1</v>
      </c>
      <c r="T15" s="47"/>
      <c r="U15" s="235"/>
      <c r="V15" s="1"/>
    </row>
    <row r="16" spans="1:22">
      <c r="A16" s="235">
        <v>4</v>
      </c>
      <c r="B16" s="235" t="s">
        <v>205</v>
      </c>
      <c r="C16" s="235" t="s">
        <v>206</v>
      </c>
      <c r="D16" s="34" t="s">
        <v>207</v>
      </c>
      <c r="E16" s="33">
        <v>1</v>
      </c>
      <c r="F16" s="69" t="s">
        <v>208</v>
      </c>
      <c r="G16" s="311" t="s">
        <v>348</v>
      </c>
      <c r="H16" s="235">
        <v>410.97</v>
      </c>
      <c r="I16" s="4"/>
      <c r="J16" s="233" t="s">
        <v>373</v>
      </c>
      <c r="K16" s="233" t="s">
        <v>361</v>
      </c>
      <c r="L16" s="46"/>
      <c r="M16" s="46"/>
      <c r="N16" s="46"/>
      <c r="O16" s="46"/>
      <c r="P16" s="46"/>
      <c r="Q16" s="46"/>
      <c r="R16" s="46"/>
      <c r="S16" s="46">
        <v>1</v>
      </c>
      <c r="T16" s="47"/>
      <c r="U16" s="235">
        <v>197.27</v>
      </c>
      <c r="V16" s="55"/>
    </row>
    <row r="17" spans="1:22">
      <c r="A17" s="235"/>
      <c r="B17" s="235"/>
      <c r="C17" s="235"/>
      <c r="D17" s="34" t="s">
        <v>209</v>
      </c>
      <c r="E17" s="33">
        <v>2</v>
      </c>
      <c r="F17" s="69" t="s">
        <v>210</v>
      </c>
      <c r="G17" s="311"/>
      <c r="H17" s="235"/>
      <c r="I17" s="4"/>
      <c r="J17" s="246"/>
      <c r="K17" s="246"/>
      <c r="L17" s="46"/>
      <c r="M17" s="46"/>
      <c r="N17" s="46"/>
      <c r="O17" s="46"/>
      <c r="P17" s="46"/>
      <c r="Q17" s="46"/>
      <c r="R17" s="46"/>
      <c r="S17" s="46">
        <v>1</v>
      </c>
      <c r="T17" s="47"/>
      <c r="U17" s="235"/>
      <c r="V17" s="2"/>
    </row>
    <row r="18" spans="1:22" ht="30">
      <c r="A18" s="235"/>
      <c r="B18" s="235"/>
      <c r="C18" s="235"/>
      <c r="D18" s="34" t="s">
        <v>211</v>
      </c>
      <c r="E18" s="33">
        <v>3</v>
      </c>
      <c r="F18" s="69" t="s">
        <v>212</v>
      </c>
      <c r="G18" s="311"/>
      <c r="H18" s="235"/>
      <c r="I18" s="4">
        <v>1</v>
      </c>
      <c r="J18" s="234"/>
      <c r="K18" s="234"/>
      <c r="L18" s="47"/>
      <c r="M18" s="47"/>
      <c r="N18" s="47"/>
      <c r="O18" s="47"/>
      <c r="P18" s="47"/>
      <c r="Q18" s="47"/>
      <c r="R18" s="47"/>
      <c r="S18" s="47"/>
      <c r="T18" s="47"/>
      <c r="U18" s="235"/>
      <c r="V18" s="2" t="s">
        <v>378</v>
      </c>
    </row>
    <row r="19" spans="1:22">
      <c r="A19" s="235">
        <v>5</v>
      </c>
      <c r="B19" s="235" t="s">
        <v>213</v>
      </c>
      <c r="C19" s="235" t="s">
        <v>206</v>
      </c>
      <c r="D19" s="33" t="s">
        <v>214</v>
      </c>
      <c r="E19" s="33">
        <v>1</v>
      </c>
      <c r="F19" s="115" t="s">
        <v>215</v>
      </c>
      <c r="G19" s="311" t="s">
        <v>349</v>
      </c>
      <c r="H19" s="235">
        <v>277.25</v>
      </c>
      <c r="I19" s="4"/>
      <c r="J19" s="233" t="s">
        <v>374</v>
      </c>
      <c r="K19" s="328" t="s">
        <v>361</v>
      </c>
      <c r="L19" s="46"/>
      <c r="M19" s="46"/>
      <c r="N19" s="46"/>
      <c r="O19" s="46"/>
      <c r="P19" s="46"/>
      <c r="Q19" s="46"/>
      <c r="R19" s="46"/>
      <c r="S19" s="46">
        <v>1</v>
      </c>
      <c r="T19" s="47"/>
      <c r="U19" s="235">
        <v>148.28</v>
      </c>
      <c r="V19" s="55"/>
    </row>
    <row r="20" spans="1:22" ht="28.5" customHeight="1">
      <c r="A20" s="235"/>
      <c r="B20" s="235"/>
      <c r="C20" s="235"/>
      <c r="D20" s="33" t="s">
        <v>216</v>
      </c>
      <c r="E20" s="33">
        <v>2</v>
      </c>
      <c r="F20" s="115" t="s">
        <v>217</v>
      </c>
      <c r="G20" s="311"/>
      <c r="H20" s="235"/>
      <c r="I20" s="4"/>
      <c r="J20" s="234"/>
      <c r="K20" s="328"/>
      <c r="L20" s="46"/>
      <c r="M20" s="46"/>
      <c r="N20" s="46"/>
      <c r="O20" s="46"/>
      <c r="P20" s="46">
        <v>1</v>
      </c>
      <c r="Q20" s="47"/>
      <c r="R20" s="47"/>
      <c r="S20" s="47"/>
      <c r="T20" s="47"/>
      <c r="U20" s="235"/>
      <c r="V20" s="55"/>
    </row>
    <row r="21" spans="1:22">
      <c r="A21" s="235">
        <v>6</v>
      </c>
      <c r="B21" s="235" t="s">
        <v>218</v>
      </c>
      <c r="C21" s="235" t="s">
        <v>206</v>
      </c>
      <c r="D21" s="33" t="s">
        <v>219</v>
      </c>
      <c r="E21" s="33">
        <v>1</v>
      </c>
      <c r="F21" s="115" t="s">
        <v>220</v>
      </c>
      <c r="G21" s="311" t="s">
        <v>349</v>
      </c>
      <c r="H21" s="235">
        <v>277.45999999999998</v>
      </c>
      <c r="I21" s="4"/>
      <c r="J21" s="233" t="s">
        <v>374</v>
      </c>
      <c r="K21" s="328" t="s">
        <v>361</v>
      </c>
      <c r="L21" s="46"/>
      <c r="M21" s="46"/>
      <c r="N21" s="46"/>
      <c r="O21" s="46"/>
      <c r="P21" s="46">
        <v>1</v>
      </c>
      <c r="Q21" s="47"/>
      <c r="R21" s="47"/>
      <c r="S21" s="47"/>
      <c r="T21" s="47"/>
      <c r="U21" s="235">
        <v>33.270000000000003</v>
      </c>
      <c r="V21" s="55"/>
    </row>
    <row r="22" spans="1:22" ht="30">
      <c r="A22" s="235"/>
      <c r="B22" s="235"/>
      <c r="C22" s="235"/>
      <c r="D22" s="33" t="s">
        <v>221</v>
      </c>
      <c r="E22" s="33">
        <v>2</v>
      </c>
      <c r="F22" s="115" t="s">
        <v>222</v>
      </c>
      <c r="G22" s="311"/>
      <c r="H22" s="235"/>
      <c r="I22" s="4">
        <v>1</v>
      </c>
      <c r="J22" s="234"/>
      <c r="K22" s="328"/>
      <c r="L22" s="47"/>
      <c r="M22" s="47"/>
      <c r="N22" s="47"/>
      <c r="O22" s="47"/>
      <c r="P22" s="47"/>
      <c r="Q22" s="47"/>
      <c r="R22" s="47"/>
      <c r="S22" s="47"/>
      <c r="T22" s="47"/>
      <c r="U22" s="235"/>
      <c r="V22" s="2" t="s">
        <v>378</v>
      </c>
    </row>
    <row r="23" spans="1:22">
      <c r="A23" s="235">
        <v>7</v>
      </c>
      <c r="B23" s="235" t="s">
        <v>223</v>
      </c>
      <c r="C23" s="235" t="s">
        <v>206</v>
      </c>
      <c r="D23" s="67" t="s">
        <v>224</v>
      </c>
      <c r="E23" s="67">
        <v>1</v>
      </c>
      <c r="F23" s="115" t="s">
        <v>225</v>
      </c>
      <c r="G23" s="311" t="s">
        <v>355</v>
      </c>
      <c r="H23" s="235">
        <v>276.24</v>
      </c>
      <c r="I23" s="4"/>
      <c r="J23" s="328" t="s">
        <v>375</v>
      </c>
      <c r="K23" s="328" t="s">
        <v>361</v>
      </c>
      <c r="L23" s="46"/>
      <c r="M23" s="46"/>
      <c r="N23" s="46"/>
      <c r="O23" s="46"/>
      <c r="P23" s="46">
        <v>1</v>
      </c>
      <c r="Q23" s="47"/>
      <c r="R23" s="47"/>
      <c r="S23" s="47"/>
      <c r="T23" s="47"/>
      <c r="U23" s="235">
        <v>159.53</v>
      </c>
      <c r="V23" s="1"/>
    </row>
    <row r="24" spans="1:22" ht="25.5">
      <c r="A24" s="235"/>
      <c r="B24" s="235"/>
      <c r="C24" s="235"/>
      <c r="D24" s="67" t="s">
        <v>206</v>
      </c>
      <c r="E24" s="67">
        <v>2</v>
      </c>
      <c r="F24" s="116" t="s">
        <v>226</v>
      </c>
      <c r="G24" s="311"/>
      <c r="H24" s="235"/>
      <c r="I24" s="4"/>
      <c r="J24" s="328"/>
      <c r="K24" s="328"/>
      <c r="L24" s="46"/>
      <c r="M24" s="46"/>
      <c r="N24" s="46"/>
      <c r="O24" s="46"/>
      <c r="P24" s="46"/>
      <c r="Q24" s="46"/>
      <c r="R24" s="46">
        <v>1</v>
      </c>
      <c r="S24" s="47"/>
      <c r="T24" s="47"/>
      <c r="U24" s="235"/>
      <c r="V24" s="1"/>
    </row>
    <row r="25" spans="1:22" ht="16.5">
      <c r="A25" s="102"/>
      <c r="B25" s="250" t="s">
        <v>22</v>
      </c>
      <c r="C25" s="250"/>
      <c r="D25" s="250"/>
      <c r="E25" s="7">
        <f>E9+E12+E15+E18+E20+E22+E24</f>
        <v>17</v>
      </c>
      <c r="F25" s="117"/>
      <c r="G25" s="1"/>
      <c r="H25" s="99">
        <f>SUM(H8:H24)</f>
        <v>2318.9</v>
      </c>
      <c r="I25" s="4">
        <f>SUM(I8:I24)</f>
        <v>2</v>
      </c>
      <c r="J25" s="68"/>
      <c r="K25" s="68"/>
      <c r="L25" s="4">
        <f t="shared" ref="L25:U25" si="0">SUM(L8:L24)</f>
        <v>0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4</v>
      </c>
      <c r="Q25" s="4">
        <f>SUM(Q8:Q24)</f>
        <v>0</v>
      </c>
      <c r="R25" s="4">
        <f>SUM(R8:R24)</f>
        <v>2</v>
      </c>
      <c r="S25" s="4">
        <f t="shared" si="0"/>
        <v>9</v>
      </c>
      <c r="T25" s="4">
        <f t="shared" si="0"/>
        <v>0</v>
      </c>
      <c r="U25" s="179">
        <f t="shared" si="0"/>
        <v>1195.03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15748031496062992" right="0.11811023622047245" top="0.11811023622047245" bottom="0.15748031496062992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V24" sqref="V24:V25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1" customWidth="1"/>
    <col min="6" max="6" width="22.140625" customWidth="1"/>
    <col min="7" max="7" width="18.5703125" customWidth="1"/>
    <col min="8" max="8" width="9.28515625" customWidth="1"/>
    <col min="9" max="9" width="3.42578125" customWidth="1"/>
    <col min="10" max="10" width="3.140625" customWidth="1"/>
    <col min="11" max="11" width="10.7109375" style="65" customWidth="1"/>
    <col min="12" max="12" width="10" style="65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6" customWidth="1"/>
  </cols>
  <sheetData>
    <row r="1" spans="1:23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>
      <c r="A2" s="214" t="s">
        <v>401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15" t="s">
        <v>430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 t="str">
        <f>Summary!V3</f>
        <v>Date:31.10.2014</v>
      </c>
      <c r="W3" s="217"/>
    </row>
    <row r="4" spans="1:23" ht="35.25" customHeight="1">
      <c r="A4" s="218" t="s">
        <v>452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</row>
    <row r="5" spans="1:23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21" t="s">
        <v>16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2" t="s">
        <v>21</v>
      </c>
      <c r="W5" s="223" t="s">
        <v>14</v>
      </c>
    </row>
    <row r="6" spans="1:23" ht="17.25" customHeight="1">
      <c r="A6" s="212"/>
      <c r="B6" s="212"/>
      <c r="C6" s="212"/>
      <c r="D6" s="212"/>
      <c r="E6" s="212"/>
      <c r="F6" s="212"/>
      <c r="G6" s="212"/>
      <c r="H6" s="212"/>
      <c r="I6" s="212"/>
      <c r="J6" s="226" t="s">
        <v>7</v>
      </c>
      <c r="K6" s="212" t="s">
        <v>358</v>
      </c>
      <c r="L6" s="212" t="s">
        <v>359</v>
      </c>
      <c r="M6" s="227" t="s">
        <v>15</v>
      </c>
      <c r="N6" s="222" t="s">
        <v>10</v>
      </c>
      <c r="O6" s="212" t="s">
        <v>9</v>
      </c>
      <c r="P6" s="228" t="s">
        <v>17</v>
      </c>
      <c r="Q6" s="228"/>
      <c r="R6" s="226" t="s">
        <v>18</v>
      </c>
      <c r="S6" s="226"/>
      <c r="T6" s="222" t="s">
        <v>13</v>
      </c>
      <c r="U6" s="222" t="s">
        <v>8</v>
      </c>
      <c r="V6" s="212"/>
      <c r="W6" s="224"/>
    </row>
    <row r="7" spans="1:23" ht="34.5" customHeight="1">
      <c r="A7" s="212"/>
      <c r="B7" s="212"/>
      <c r="C7" s="212"/>
      <c r="D7" s="212"/>
      <c r="E7" s="212"/>
      <c r="F7" s="212"/>
      <c r="G7" s="212"/>
      <c r="H7" s="212"/>
      <c r="I7" s="212"/>
      <c r="J7" s="226"/>
      <c r="K7" s="212"/>
      <c r="L7" s="212"/>
      <c r="M7" s="227"/>
      <c r="N7" s="222"/>
      <c r="O7" s="212"/>
      <c r="P7" s="162" t="s">
        <v>11</v>
      </c>
      <c r="Q7" s="162" t="s">
        <v>12</v>
      </c>
      <c r="R7" s="162" t="s">
        <v>11</v>
      </c>
      <c r="S7" s="162" t="s">
        <v>12</v>
      </c>
      <c r="T7" s="222"/>
      <c r="U7" s="222"/>
      <c r="V7" s="212"/>
      <c r="W7" s="225"/>
    </row>
    <row r="8" spans="1:23" ht="23.25" customHeight="1">
      <c r="A8" s="242">
        <v>1</v>
      </c>
      <c r="B8" s="235" t="s">
        <v>45</v>
      </c>
      <c r="C8" s="235" t="s">
        <v>46</v>
      </c>
      <c r="D8" s="32" t="s">
        <v>47</v>
      </c>
      <c r="E8" s="159">
        <v>1</v>
      </c>
      <c r="F8" s="34" t="s">
        <v>48</v>
      </c>
      <c r="G8" s="236" t="s">
        <v>328</v>
      </c>
      <c r="H8" s="244">
        <v>268.45999999999998</v>
      </c>
      <c r="I8" s="2"/>
      <c r="J8" s="6"/>
      <c r="K8" s="231" t="s">
        <v>403</v>
      </c>
      <c r="L8" s="229" t="s">
        <v>361</v>
      </c>
      <c r="M8" s="59"/>
      <c r="N8" s="59"/>
      <c r="O8" s="59"/>
      <c r="P8" s="59"/>
      <c r="Q8" s="59">
        <v>1</v>
      </c>
      <c r="R8" s="53"/>
      <c r="S8" s="53"/>
      <c r="T8" s="53"/>
      <c r="U8" s="53"/>
      <c r="V8" s="231">
        <v>126.86</v>
      </c>
      <c r="W8" s="122"/>
    </row>
    <row r="9" spans="1:23" ht="40.5" customHeight="1">
      <c r="A9" s="243"/>
      <c r="B9" s="235"/>
      <c r="C9" s="235"/>
      <c r="D9" s="32" t="s">
        <v>49</v>
      </c>
      <c r="E9" s="159">
        <v>2</v>
      </c>
      <c r="F9" s="34" t="s">
        <v>50</v>
      </c>
      <c r="G9" s="237"/>
      <c r="H9" s="245"/>
      <c r="I9" s="2"/>
      <c r="J9" s="5"/>
      <c r="K9" s="232"/>
      <c r="L9" s="230"/>
      <c r="M9" s="59"/>
      <c r="N9" s="59"/>
      <c r="O9" s="59"/>
      <c r="P9" s="59"/>
      <c r="Q9" s="59"/>
      <c r="R9" s="59"/>
      <c r="S9" s="59"/>
      <c r="T9" s="59">
        <v>1</v>
      </c>
      <c r="U9" s="53"/>
      <c r="V9" s="232"/>
      <c r="W9" s="122" t="s">
        <v>442</v>
      </c>
    </row>
    <row r="10" spans="1:23" ht="30">
      <c r="A10" s="233">
        <v>2</v>
      </c>
      <c r="B10" s="235" t="s">
        <v>51</v>
      </c>
      <c r="C10" s="235" t="s">
        <v>46</v>
      </c>
      <c r="D10" s="32" t="s">
        <v>52</v>
      </c>
      <c r="E10" s="159">
        <v>1</v>
      </c>
      <c r="F10" s="34" t="s">
        <v>53</v>
      </c>
      <c r="G10" s="236" t="s">
        <v>379</v>
      </c>
      <c r="H10" s="233">
        <v>269.42</v>
      </c>
      <c r="I10" s="1"/>
      <c r="J10" s="1">
        <v>1</v>
      </c>
      <c r="K10" s="238" t="s">
        <v>404</v>
      </c>
      <c r="L10" s="233"/>
      <c r="M10" s="47"/>
      <c r="N10" s="47"/>
      <c r="O10" s="47"/>
      <c r="P10" s="47"/>
      <c r="Q10" s="47"/>
      <c r="R10" s="47"/>
      <c r="S10" s="47"/>
      <c r="T10" s="47"/>
      <c r="U10" s="47"/>
      <c r="V10" s="240">
        <v>74.77</v>
      </c>
      <c r="W10" s="123" t="s">
        <v>412</v>
      </c>
    </row>
    <row r="11" spans="1:23" ht="38.25" customHeight="1">
      <c r="A11" s="234"/>
      <c r="B11" s="235"/>
      <c r="C11" s="235"/>
      <c r="D11" s="32" t="s">
        <v>54</v>
      </c>
      <c r="E11" s="159">
        <v>2</v>
      </c>
      <c r="F11" s="34" t="s">
        <v>55</v>
      </c>
      <c r="G11" s="237"/>
      <c r="H11" s="234"/>
      <c r="I11" s="1"/>
      <c r="J11" s="1"/>
      <c r="K11" s="239"/>
      <c r="L11" s="234"/>
      <c r="M11" s="46"/>
      <c r="N11" s="46"/>
      <c r="O11" s="46"/>
      <c r="P11" s="46"/>
      <c r="Q11" s="46"/>
      <c r="R11" s="46"/>
      <c r="S11" s="46">
        <v>1</v>
      </c>
      <c r="T11" s="47"/>
      <c r="U11" s="47"/>
      <c r="V11" s="241"/>
      <c r="W11" s="123" t="s">
        <v>422</v>
      </c>
    </row>
    <row r="12" spans="1:23">
      <c r="A12" s="233">
        <v>3</v>
      </c>
      <c r="B12" s="235" t="s">
        <v>56</v>
      </c>
      <c r="C12" s="235" t="s">
        <v>46</v>
      </c>
      <c r="D12" s="32" t="s">
        <v>57</v>
      </c>
      <c r="E12" s="159">
        <v>1</v>
      </c>
      <c r="F12" s="34" t="s">
        <v>58</v>
      </c>
      <c r="G12" s="236" t="s">
        <v>350</v>
      </c>
      <c r="H12" s="240">
        <v>395.48</v>
      </c>
      <c r="I12" s="1"/>
      <c r="J12" s="1"/>
      <c r="K12" s="238" t="s">
        <v>405</v>
      </c>
      <c r="L12" s="233" t="s">
        <v>361</v>
      </c>
      <c r="M12" s="46"/>
      <c r="N12" s="46"/>
      <c r="O12" s="46"/>
      <c r="P12" s="46">
        <v>1</v>
      </c>
      <c r="Q12" s="47"/>
      <c r="R12" s="47"/>
      <c r="S12" s="47"/>
      <c r="T12" s="47"/>
      <c r="U12" s="47"/>
      <c r="V12" s="233">
        <v>106.43</v>
      </c>
      <c r="W12" s="123" t="s">
        <v>443</v>
      </c>
    </row>
    <row r="13" spans="1:23" ht="49.5" customHeight="1">
      <c r="A13" s="246"/>
      <c r="B13" s="235"/>
      <c r="C13" s="235"/>
      <c r="D13" s="32" t="s">
        <v>59</v>
      </c>
      <c r="E13" s="159">
        <v>2</v>
      </c>
      <c r="F13" s="34" t="s">
        <v>60</v>
      </c>
      <c r="G13" s="247"/>
      <c r="H13" s="248"/>
      <c r="I13" s="1"/>
      <c r="J13" s="1"/>
      <c r="K13" s="249"/>
      <c r="L13" s="246"/>
      <c r="M13" s="46"/>
      <c r="N13" s="46"/>
      <c r="O13" s="46">
        <v>1</v>
      </c>
      <c r="P13" s="74"/>
      <c r="Q13" s="47"/>
      <c r="R13" s="47"/>
      <c r="S13" s="47"/>
      <c r="T13" s="47"/>
      <c r="U13" s="47"/>
      <c r="V13" s="246"/>
      <c r="W13" s="124" t="s">
        <v>411</v>
      </c>
    </row>
    <row r="14" spans="1:23">
      <c r="A14" s="234"/>
      <c r="B14" s="235"/>
      <c r="C14" s="235"/>
      <c r="D14" s="160" t="s">
        <v>61</v>
      </c>
      <c r="E14" s="159">
        <v>3</v>
      </c>
      <c r="F14" s="34" t="s">
        <v>62</v>
      </c>
      <c r="G14" s="237"/>
      <c r="H14" s="241"/>
      <c r="I14" s="1"/>
      <c r="J14" s="1"/>
      <c r="K14" s="239"/>
      <c r="L14" s="234"/>
      <c r="M14" s="46"/>
      <c r="N14" s="46"/>
      <c r="O14" s="46"/>
      <c r="P14" s="46"/>
      <c r="Q14" s="46"/>
      <c r="R14" s="46"/>
      <c r="S14" s="46">
        <v>1</v>
      </c>
      <c r="T14" s="47"/>
      <c r="U14" s="47"/>
      <c r="V14" s="234"/>
      <c r="W14" s="123" t="s">
        <v>444</v>
      </c>
    </row>
    <row r="15" spans="1:23" ht="25.5">
      <c r="A15" s="233">
        <v>4</v>
      </c>
      <c r="B15" s="235" t="s">
        <v>63</v>
      </c>
      <c r="C15" s="235" t="s">
        <v>46</v>
      </c>
      <c r="D15" s="32" t="s">
        <v>64</v>
      </c>
      <c r="E15" s="159">
        <v>1</v>
      </c>
      <c r="F15" s="34" t="s">
        <v>65</v>
      </c>
      <c r="G15" s="236" t="s">
        <v>328</v>
      </c>
      <c r="H15" s="240">
        <v>266.39</v>
      </c>
      <c r="I15" s="1"/>
      <c r="J15" s="1"/>
      <c r="K15" s="238" t="s">
        <v>406</v>
      </c>
      <c r="L15" s="233" t="s">
        <v>361</v>
      </c>
      <c r="M15" s="46"/>
      <c r="N15" s="46"/>
      <c r="O15" s="46"/>
      <c r="P15" s="46"/>
      <c r="Q15" s="46"/>
      <c r="R15" s="46">
        <v>1</v>
      </c>
      <c r="S15" s="47"/>
      <c r="T15" s="47"/>
      <c r="U15" s="47"/>
      <c r="V15" s="240">
        <v>60.54</v>
      </c>
      <c r="W15" s="123" t="s">
        <v>445</v>
      </c>
    </row>
    <row r="16" spans="1:23" ht="25.5">
      <c r="A16" s="234"/>
      <c r="B16" s="235"/>
      <c r="C16" s="235"/>
      <c r="D16" s="32" t="s">
        <v>66</v>
      </c>
      <c r="E16" s="159">
        <v>2</v>
      </c>
      <c r="F16" s="34" t="s">
        <v>67</v>
      </c>
      <c r="G16" s="237"/>
      <c r="H16" s="241"/>
      <c r="I16" s="1"/>
      <c r="J16" s="1"/>
      <c r="K16" s="239"/>
      <c r="L16" s="234"/>
      <c r="M16" s="46"/>
      <c r="N16" s="46">
        <v>1</v>
      </c>
      <c r="O16" s="47"/>
      <c r="P16" s="47"/>
      <c r="Q16" s="47"/>
      <c r="R16" s="47"/>
      <c r="S16" s="47"/>
      <c r="T16" s="47"/>
      <c r="U16" s="47"/>
      <c r="V16" s="241"/>
      <c r="W16" s="123" t="s">
        <v>413</v>
      </c>
    </row>
    <row r="17" spans="1:23" ht="38.25">
      <c r="A17" s="233">
        <v>5</v>
      </c>
      <c r="B17" s="235" t="s">
        <v>68</v>
      </c>
      <c r="C17" s="235" t="s">
        <v>46</v>
      </c>
      <c r="D17" s="34" t="s">
        <v>69</v>
      </c>
      <c r="E17" s="159">
        <v>1</v>
      </c>
      <c r="F17" s="34" t="s">
        <v>70</v>
      </c>
      <c r="G17" s="236" t="s">
        <v>350</v>
      </c>
      <c r="H17" s="240">
        <v>397.81265000000002</v>
      </c>
      <c r="I17" s="1"/>
      <c r="J17" s="1">
        <v>1</v>
      </c>
      <c r="K17" s="233"/>
      <c r="L17" s="233"/>
      <c r="M17" s="47"/>
      <c r="N17" s="47"/>
      <c r="O17" s="47"/>
      <c r="P17" s="47"/>
      <c r="Q17" s="47"/>
      <c r="R17" s="47"/>
      <c r="S17" s="47"/>
      <c r="T17" s="47"/>
      <c r="U17" s="47"/>
      <c r="V17" s="233">
        <v>83.58</v>
      </c>
      <c r="W17" s="135" t="s">
        <v>414</v>
      </c>
    </row>
    <row r="18" spans="1:23" ht="25.5">
      <c r="A18" s="246"/>
      <c r="B18" s="235"/>
      <c r="C18" s="235"/>
      <c r="D18" s="32" t="s">
        <v>71</v>
      </c>
      <c r="E18" s="159">
        <v>2</v>
      </c>
      <c r="F18" s="34" t="s">
        <v>72</v>
      </c>
      <c r="G18" s="247"/>
      <c r="H18" s="248"/>
      <c r="I18" s="1"/>
      <c r="J18" s="1"/>
      <c r="K18" s="246"/>
      <c r="L18" s="246"/>
      <c r="M18" s="46"/>
      <c r="N18" s="46"/>
      <c r="O18" s="46"/>
      <c r="P18" s="46"/>
      <c r="Q18" s="46"/>
      <c r="R18" s="73">
        <v>1</v>
      </c>
      <c r="S18" s="47"/>
      <c r="T18" s="47"/>
      <c r="U18" s="47"/>
      <c r="V18" s="246"/>
      <c r="W18" s="135" t="s">
        <v>445</v>
      </c>
    </row>
    <row r="19" spans="1:23" ht="22.5">
      <c r="A19" s="234"/>
      <c r="B19" s="235"/>
      <c r="C19" s="235"/>
      <c r="D19" s="32" t="s">
        <v>73</v>
      </c>
      <c r="E19" s="159">
        <v>3</v>
      </c>
      <c r="F19" s="34" t="s">
        <v>74</v>
      </c>
      <c r="G19" s="237"/>
      <c r="H19" s="241"/>
      <c r="I19" s="1"/>
      <c r="J19" s="1"/>
      <c r="K19" s="234"/>
      <c r="L19" s="234"/>
      <c r="M19" s="46"/>
      <c r="N19" s="46"/>
      <c r="O19" s="46"/>
      <c r="P19" s="46"/>
      <c r="Q19" s="46"/>
      <c r="R19" s="46">
        <v>1</v>
      </c>
      <c r="S19" s="47"/>
      <c r="T19" s="47"/>
      <c r="U19" s="47"/>
      <c r="V19" s="234"/>
      <c r="W19" s="135" t="s">
        <v>446</v>
      </c>
    </row>
    <row r="20" spans="1:23" ht="25.5">
      <c r="A20" s="233">
        <v>6</v>
      </c>
      <c r="B20" s="235" t="s">
        <v>75</v>
      </c>
      <c r="C20" s="235" t="s">
        <v>46</v>
      </c>
      <c r="D20" s="32" t="s">
        <v>76</v>
      </c>
      <c r="E20" s="159">
        <v>1</v>
      </c>
      <c r="F20" s="34" t="s">
        <v>77</v>
      </c>
      <c r="G20" s="236" t="s">
        <v>353</v>
      </c>
      <c r="H20" s="240">
        <v>265.69</v>
      </c>
      <c r="I20" s="1"/>
      <c r="J20" s="1"/>
      <c r="K20" s="238" t="s">
        <v>407</v>
      </c>
      <c r="L20" s="163"/>
      <c r="M20" s="46"/>
      <c r="N20" s="46"/>
      <c r="O20" s="46"/>
      <c r="P20" s="46"/>
      <c r="Q20" s="46"/>
      <c r="R20" s="46"/>
      <c r="S20" s="46"/>
      <c r="T20" s="46">
        <v>1</v>
      </c>
      <c r="U20" s="47"/>
      <c r="V20" s="233">
        <v>161.04</v>
      </c>
      <c r="W20" s="123"/>
    </row>
    <row r="21" spans="1:23" ht="28.5" customHeight="1">
      <c r="A21" s="234"/>
      <c r="B21" s="235"/>
      <c r="C21" s="235"/>
      <c r="D21" s="32" t="s">
        <v>78</v>
      </c>
      <c r="E21" s="159">
        <v>2</v>
      </c>
      <c r="F21" s="34" t="s">
        <v>79</v>
      </c>
      <c r="G21" s="237"/>
      <c r="H21" s="241"/>
      <c r="I21" s="1"/>
      <c r="J21" s="1"/>
      <c r="K21" s="239"/>
      <c r="L21" s="163"/>
      <c r="M21" s="46"/>
      <c r="N21" s="46"/>
      <c r="O21" s="46"/>
      <c r="P21" s="46"/>
      <c r="Q21" s="46"/>
      <c r="R21" s="46"/>
      <c r="S21" s="46"/>
      <c r="T21" s="46">
        <v>1</v>
      </c>
      <c r="U21" s="47"/>
      <c r="V21" s="234"/>
      <c r="W21" s="123" t="s">
        <v>447</v>
      </c>
    </row>
    <row r="22" spans="1:23" ht="38.25">
      <c r="A22" s="233">
        <v>7</v>
      </c>
      <c r="B22" s="235" t="s">
        <v>80</v>
      </c>
      <c r="C22" s="235" t="s">
        <v>46</v>
      </c>
      <c r="D22" s="32" t="s">
        <v>81</v>
      </c>
      <c r="E22" s="159">
        <v>1</v>
      </c>
      <c r="F22" s="34" t="s">
        <v>82</v>
      </c>
      <c r="G22" s="236" t="s">
        <v>353</v>
      </c>
      <c r="H22" s="240">
        <v>268.32</v>
      </c>
      <c r="I22" s="1"/>
      <c r="J22" s="1"/>
      <c r="K22" s="238" t="s">
        <v>408</v>
      </c>
      <c r="L22" s="233" t="s">
        <v>361</v>
      </c>
      <c r="M22" s="46"/>
      <c r="N22" s="46"/>
      <c r="O22" s="46"/>
      <c r="P22" s="46"/>
      <c r="Q22" s="46"/>
      <c r="R22" s="46"/>
      <c r="S22" s="46"/>
      <c r="T22" s="46">
        <v>1</v>
      </c>
      <c r="U22" s="47"/>
      <c r="V22" s="233">
        <v>86.99</v>
      </c>
      <c r="W22" s="123" t="s">
        <v>442</v>
      </c>
    </row>
    <row r="23" spans="1:23" ht="30">
      <c r="A23" s="234"/>
      <c r="B23" s="235"/>
      <c r="C23" s="235"/>
      <c r="D23" s="32" t="s">
        <v>83</v>
      </c>
      <c r="E23" s="159">
        <v>2</v>
      </c>
      <c r="F23" s="34" t="s">
        <v>84</v>
      </c>
      <c r="G23" s="237"/>
      <c r="H23" s="241"/>
      <c r="I23" s="1"/>
      <c r="J23" s="1">
        <v>1</v>
      </c>
      <c r="K23" s="239"/>
      <c r="L23" s="234"/>
      <c r="M23" s="47"/>
      <c r="N23" s="47"/>
      <c r="O23" s="47"/>
      <c r="P23" s="47"/>
      <c r="Q23" s="47"/>
      <c r="R23" s="47"/>
      <c r="S23" s="47"/>
      <c r="T23" s="47"/>
      <c r="U23" s="47"/>
      <c r="V23" s="234"/>
      <c r="W23" s="123" t="s">
        <v>423</v>
      </c>
    </row>
    <row r="24" spans="1:23">
      <c r="A24" s="233">
        <v>8</v>
      </c>
      <c r="B24" s="235" t="s">
        <v>85</v>
      </c>
      <c r="C24" s="235" t="s">
        <v>46</v>
      </c>
      <c r="D24" s="32" t="s">
        <v>86</v>
      </c>
      <c r="E24" s="159">
        <v>1</v>
      </c>
      <c r="F24" s="34" t="s">
        <v>87</v>
      </c>
      <c r="G24" s="236" t="s">
        <v>329</v>
      </c>
      <c r="H24" s="240">
        <v>266.07</v>
      </c>
      <c r="I24" s="1"/>
      <c r="J24" s="1"/>
      <c r="K24" s="238" t="s">
        <v>409</v>
      </c>
      <c r="L24" s="233" t="s">
        <v>361</v>
      </c>
      <c r="M24" s="46"/>
      <c r="N24" s="46"/>
      <c r="O24" s="46"/>
      <c r="P24" s="46"/>
      <c r="Q24" s="46"/>
      <c r="R24" s="46"/>
      <c r="S24" s="46"/>
      <c r="T24" s="46">
        <v>1</v>
      </c>
      <c r="U24" s="47"/>
      <c r="V24" s="233">
        <v>173.61</v>
      </c>
      <c r="W24" s="123" t="s">
        <v>447</v>
      </c>
    </row>
    <row r="25" spans="1:23" ht="25.5">
      <c r="A25" s="234"/>
      <c r="B25" s="235"/>
      <c r="C25" s="235"/>
      <c r="D25" s="34" t="s">
        <v>88</v>
      </c>
      <c r="E25" s="159">
        <v>2</v>
      </c>
      <c r="F25" s="34" t="s">
        <v>89</v>
      </c>
      <c r="G25" s="237"/>
      <c r="H25" s="241"/>
      <c r="I25" s="1"/>
      <c r="J25" s="1"/>
      <c r="K25" s="239"/>
      <c r="L25" s="234"/>
      <c r="M25" s="46"/>
      <c r="N25" s="46"/>
      <c r="O25" s="46"/>
      <c r="P25" s="46"/>
      <c r="Q25" s="46"/>
      <c r="R25" s="46"/>
      <c r="S25" s="46"/>
      <c r="T25" s="46">
        <v>1</v>
      </c>
      <c r="U25" s="47"/>
      <c r="V25" s="234"/>
      <c r="W25" s="123"/>
    </row>
    <row r="26" spans="1:23" ht="15.75">
      <c r="A26" s="64"/>
      <c r="B26" s="250" t="s">
        <v>22</v>
      </c>
      <c r="C26" s="250"/>
      <c r="D26" s="250"/>
      <c r="E26" s="108">
        <f>E9+E11+E14+E16+E19+E21+E23+E25</f>
        <v>18</v>
      </c>
      <c r="F26" s="109"/>
      <c r="G26" s="109"/>
      <c r="H26" s="111">
        <f>SUM(H8:H25)</f>
        <v>2397.6426500000002</v>
      </c>
      <c r="I26" s="109">
        <f>SUM(I8:I25)</f>
        <v>0</v>
      </c>
      <c r="J26" s="109">
        <f>SUM(J8:J25)</f>
        <v>3</v>
      </c>
      <c r="K26" s="110"/>
      <c r="L26" s="110"/>
      <c r="M26" s="108">
        <f t="shared" ref="M26:V26" si="0">SUM(M8:M25)</f>
        <v>0</v>
      </c>
      <c r="N26" s="108">
        <f t="shared" si="0"/>
        <v>1</v>
      </c>
      <c r="O26" s="108">
        <f t="shared" si="0"/>
        <v>1</v>
      </c>
      <c r="P26" s="108">
        <f t="shared" si="0"/>
        <v>1</v>
      </c>
      <c r="Q26" s="108">
        <f t="shared" si="0"/>
        <v>1</v>
      </c>
      <c r="R26" s="108">
        <f t="shared" si="0"/>
        <v>3</v>
      </c>
      <c r="S26" s="108">
        <f t="shared" si="0"/>
        <v>2</v>
      </c>
      <c r="T26" s="108">
        <f t="shared" si="0"/>
        <v>6</v>
      </c>
      <c r="U26" s="108">
        <f t="shared" si="0"/>
        <v>0</v>
      </c>
      <c r="V26" s="108">
        <f t="shared" si="0"/>
        <v>873.82</v>
      </c>
      <c r="W26" s="125"/>
    </row>
  </sheetData>
  <mergeCells count="91"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11811023622047245" right="0" top="0.11811023622047245" bottom="0.15748031496062992" header="0.11811023622047245" footer="0.11811023622047245"/>
  <pageSetup scale="72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4" sqref="V14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1" customWidth="1"/>
    <col min="6" max="6" width="22.140625" customWidth="1"/>
    <col min="7" max="7" width="18.5703125" customWidth="1"/>
    <col min="8" max="8" width="9.28515625" customWidth="1"/>
    <col min="9" max="9" width="2.5703125" customWidth="1"/>
    <col min="10" max="10" width="3.140625" customWidth="1"/>
    <col min="11" max="11" width="10.7109375" style="65" customWidth="1"/>
    <col min="12" max="12" width="10" style="65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6" customWidth="1"/>
  </cols>
  <sheetData>
    <row r="1" spans="1:23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>
      <c r="A2" s="214" t="s">
        <v>401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15" t="s">
        <v>431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 t="str">
        <f>Summary!V3</f>
        <v>Date:31.10.2014</v>
      </c>
      <c r="W3" s="217"/>
    </row>
    <row r="4" spans="1:23" ht="35.25" customHeight="1">
      <c r="A4" s="218" t="s">
        <v>453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</row>
    <row r="5" spans="1:23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21" t="s">
        <v>16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2" t="s">
        <v>21</v>
      </c>
      <c r="W5" s="223" t="s">
        <v>14</v>
      </c>
    </row>
    <row r="6" spans="1:23" ht="17.25" customHeight="1">
      <c r="A6" s="212"/>
      <c r="B6" s="212"/>
      <c r="C6" s="212"/>
      <c r="D6" s="212"/>
      <c r="E6" s="212"/>
      <c r="F6" s="212"/>
      <c r="G6" s="212"/>
      <c r="H6" s="212"/>
      <c r="I6" s="212"/>
      <c r="J6" s="226" t="s">
        <v>7</v>
      </c>
      <c r="K6" s="212" t="s">
        <v>358</v>
      </c>
      <c r="L6" s="212" t="s">
        <v>359</v>
      </c>
      <c r="M6" s="227" t="s">
        <v>15</v>
      </c>
      <c r="N6" s="222" t="s">
        <v>10</v>
      </c>
      <c r="O6" s="212" t="s">
        <v>9</v>
      </c>
      <c r="P6" s="228" t="s">
        <v>17</v>
      </c>
      <c r="Q6" s="228"/>
      <c r="R6" s="226" t="s">
        <v>18</v>
      </c>
      <c r="S6" s="226"/>
      <c r="T6" s="222" t="s">
        <v>13</v>
      </c>
      <c r="U6" s="222" t="s">
        <v>8</v>
      </c>
      <c r="V6" s="212"/>
      <c r="W6" s="224"/>
    </row>
    <row r="7" spans="1:23" ht="34.5" customHeight="1">
      <c r="A7" s="212"/>
      <c r="B7" s="212"/>
      <c r="C7" s="212"/>
      <c r="D7" s="212"/>
      <c r="E7" s="212"/>
      <c r="F7" s="212"/>
      <c r="G7" s="212"/>
      <c r="H7" s="212"/>
      <c r="I7" s="212"/>
      <c r="J7" s="226"/>
      <c r="K7" s="212"/>
      <c r="L7" s="212"/>
      <c r="M7" s="227"/>
      <c r="N7" s="222"/>
      <c r="O7" s="212"/>
      <c r="P7" s="27" t="s">
        <v>11</v>
      </c>
      <c r="Q7" s="27" t="s">
        <v>12</v>
      </c>
      <c r="R7" s="27" t="s">
        <v>11</v>
      </c>
      <c r="S7" s="27" t="s">
        <v>12</v>
      </c>
      <c r="T7" s="222"/>
      <c r="U7" s="222"/>
      <c r="V7" s="212"/>
      <c r="W7" s="225"/>
    </row>
    <row r="8" spans="1:23">
      <c r="A8" s="233">
        <v>1</v>
      </c>
      <c r="B8" s="235" t="s">
        <v>90</v>
      </c>
      <c r="C8" s="235" t="s">
        <v>91</v>
      </c>
      <c r="D8" s="34" t="s">
        <v>92</v>
      </c>
      <c r="E8" s="100">
        <v>1</v>
      </c>
      <c r="F8" s="34" t="s">
        <v>93</v>
      </c>
      <c r="G8" s="236" t="s">
        <v>420</v>
      </c>
      <c r="H8" s="233">
        <v>402.36</v>
      </c>
      <c r="I8" s="1"/>
      <c r="J8" s="1"/>
      <c r="K8" s="8"/>
      <c r="L8" s="8"/>
      <c r="M8" s="73"/>
      <c r="N8" s="73">
        <v>1</v>
      </c>
      <c r="O8" s="47"/>
      <c r="P8" s="47"/>
      <c r="Q8" s="47"/>
      <c r="R8" s="47"/>
      <c r="S8" s="47"/>
      <c r="T8" s="47"/>
      <c r="U8" s="47"/>
      <c r="V8" s="240">
        <v>17.03</v>
      </c>
      <c r="W8" s="135"/>
    </row>
    <row r="9" spans="1:23" ht="22.5">
      <c r="A9" s="246"/>
      <c r="B9" s="235"/>
      <c r="C9" s="235"/>
      <c r="D9" s="34" t="s">
        <v>94</v>
      </c>
      <c r="E9" s="100">
        <v>2</v>
      </c>
      <c r="F9" s="34" t="s">
        <v>95</v>
      </c>
      <c r="G9" s="247"/>
      <c r="H9" s="246"/>
      <c r="I9" s="1"/>
      <c r="J9" s="1"/>
      <c r="K9" s="8"/>
      <c r="L9" s="8"/>
      <c r="M9" s="73"/>
      <c r="N9" s="73">
        <v>1</v>
      </c>
      <c r="O9" s="47"/>
      <c r="P9" s="47"/>
      <c r="Q9" s="47"/>
      <c r="R9" s="47"/>
      <c r="S9" s="47"/>
      <c r="T9" s="47"/>
      <c r="U9" s="47"/>
      <c r="V9" s="248"/>
      <c r="W9" s="135" t="s">
        <v>448</v>
      </c>
    </row>
    <row r="10" spans="1:23">
      <c r="A10" s="234"/>
      <c r="B10" s="235"/>
      <c r="C10" s="235"/>
      <c r="D10" s="34" t="s">
        <v>96</v>
      </c>
      <c r="E10" s="100">
        <v>3</v>
      </c>
      <c r="F10" s="34" t="s">
        <v>97</v>
      </c>
      <c r="G10" s="237"/>
      <c r="H10" s="234"/>
      <c r="I10" s="1"/>
      <c r="J10" s="1"/>
      <c r="K10" s="8"/>
      <c r="L10" s="8"/>
      <c r="M10" s="73"/>
      <c r="N10" s="73"/>
      <c r="O10" s="73">
        <v>1</v>
      </c>
      <c r="P10" s="47"/>
      <c r="Q10" s="47"/>
      <c r="R10" s="47"/>
      <c r="S10" s="47"/>
      <c r="T10" s="47"/>
      <c r="U10" s="47"/>
      <c r="V10" s="241"/>
      <c r="W10" s="135"/>
    </row>
    <row r="11" spans="1:23" ht="45">
      <c r="A11" s="63">
        <v>2</v>
      </c>
      <c r="B11" s="33" t="s">
        <v>98</v>
      </c>
      <c r="C11" s="33" t="s">
        <v>99</v>
      </c>
      <c r="D11" s="34" t="s">
        <v>100</v>
      </c>
      <c r="E11" s="100">
        <v>1</v>
      </c>
      <c r="F11" s="34" t="s">
        <v>101</v>
      </c>
      <c r="G11" s="43" t="s">
        <v>330</v>
      </c>
      <c r="H11" s="163">
        <v>129.46</v>
      </c>
      <c r="I11" s="1"/>
      <c r="J11" s="1"/>
      <c r="K11" s="132" t="s">
        <v>410</v>
      </c>
      <c r="L11" s="8"/>
      <c r="M11" s="46"/>
      <c r="N11" s="46"/>
      <c r="O11" s="46"/>
      <c r="P11" s="46"/>
      <c r="Q11" s="46"/>
      <c r="R11" s="46"/>
      <c r="S11" s="46"/>
      <c r="T11" s="46">
        <v>1</v>
      </c>
      <c r="U11" s="47"/>
      <c r="V11" s="121">
        <v>91.65</v>
      </c>
      <c r="W11" s="123"/>
    </row>
    <row r="12" spans="1:23">
      <c r="A12" s="233">
        <v>3</v>
      </c>
      <c r="B12" s="235" t="s">
        <v>102</v>
      </c>
      <c r="C12" s="251" t="s">
        <v>103</v>
      </c>
      <c r="D12" s="34" t="s">
        <v>104</v>
      </c>
      <c r="E12" s="101">
        <v>1</v>
      </c>
      <c r="F12" s="34" t="s">
        <v>105</v>
      </c>
      <c r="G12" s="236" t="s">
        <v>331</v>
      </c>
      <c r="H12" s="233">
        <v>266.86</v>
      </c>
      <c r="I12" s="1"/>
      <c r="J12" s="1"/>
      <c r="K12" s="233"/>
      <c r="L12" s="233"/>
      <c r="M12" s="46"/>
      <c r="N12" s="46"/>
      <c r="O12" s="46"/>
      <c r="P12" s="46"/>
      <c r="Q12" s="46"/>
      <c r="R12" s="46">
        <v>1</v>
      </c>
      <c r="S12" s="47"/>
      <c r="T12" s="47"/>
      <c r="U12" s="47"/>
      <c r="V12" s="233">
        <v>93.53</v>
      </c>
      <c r="W12" s="123"/>
    </row>
    <row r="13" spans="1:23">
      <c r="A13" s="234"/>
      <c r="B13" s="235"/>
      <c r="C13" s="251"/>
      <c r="D13" s="34" t="s">
        <v>106</v>
      </c>
      <c r="E13" s="101">
        <v>2</v>
      </c>
      <c r="F13" s="34" t="s">
        <v>105</v>
      </c>
      <c r="G13" s="237"/>
      <c r="H13" s="234"/>
      <c r="I13" s="1"/>
      <c r="J13" s="1"/>
      <c r="K13" s="234"/>
      <c r="L13" s="234"/>
      <c r="M13" s="46"/>
      <c r="N13" s="46"/>
      <c r="O13" s="46"/>
      <c r="P13" s="46"/>
      <c r="Q13" s="46"/>
      <c r="R13" s="46"/>
      <c r="S13" s="46">
        <v>1</v>
      </c>
      <c r="T13" s="47"/>
      <c r="U13" s="47"/>
      <c r="V13" s="234"/>
      <c r="W13" s="123"/>
    </row>
    <row r="14" spans="1:23" ht="15.75">
      <c r="A14" s="64"/>
      <c r="B14" s="250" t="s">
        <v>22</v>
      </c>
      <c r="C14" s="250"/>
      <c r="D14" s="250"/>
      <c r="E14" s="108">
        <f>E10+E11+E13</f>
        <v>6</v>
      </c>
      <c r="F14" s="109"/>
      <c r="G14" s="109"/>
      <c r="H14" s="170">
        <f>H8+H11+H12</f>
        <v>798.68000000000006</v>
      </c>
      <c r="I14" s="109">
        <f>SUM(I8:I13)</f>
        <v>0</v>
      </c>
      <c r="J14" s="109">
        <f>SUM(J8:J13)</f>
        <v>0</v>
      </c>
      <c r="K14" s="110"/>
      <c r="L14" s="110"/>
      <c r="M14" s="108">
        <f t="shared" ref="M14:V14" si="0">SUM(M8:M13)</f>
        <v>0</v>
      </c>
      <c r="N14" s="108">
        <f t="shared" si="0"/>
        <v>2</v>
      </c>
      <c r="O14" s="108">
        <f t="shared" si="0"/>
        <v>1</v>
      </c>
      <c r="P14" s="108">
        <f t="shared" si="0"/>
        <v>0</v>
      </c>
      <c r="Q14" s="108">
        <f t="shared" si="0"/>
        <v>0</v>
      </c>
      <c r="R14" s="108">
        <f t="shared" si="0"/>
        <v>1</v>
      </c>
      <c r="S14" s="108">
        <f>SUM(S8:S13)</f>
        <v>1</v>
      </c>
      <c r="T14" s="108">
        <f t="shared" si="0"/>
        <v>1</v>
      </c>
      <c r="U14" s="108">
        <f t="shared" si="0"/>
        <v>0</v>
      </c>
      <c r="V14" s="108">
        <f t="shared" si="0"/>
        <v>202.21</v>
      </c>
      <c r="W14" s="125"/>
    </row>
  </sheetData>
  <mergeCells count="42"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  <mergeCell ref="B14:D14"/>
    <mergeCell ref="B8:B10"/>
    <mergeCell ref="C8:C10"/>
    <mergeCell ref="B12:B13"/>
    <mergeCell ref="C12:C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I5:I7"/>
    <mergeCell ref="K6:K7"/>
    <mergeCell ref="L6:L7"/>
    <mergeCell ref="A8:A10"/>
    <mergeCell ref="A12:A13"/>
  </mergeCells>
  <pageMargins left="0.11811023622047245" right="0" top="0.11811023622047245" bottom="0.15748031496062992" header="0.11811023622047245" footer="0.11811023622047245"/>
  <pageSetup scale="7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:V12"/>
    </sheetView>
  </sheetViews>
  <sheetFormatPr defaultRowHeight="15"/>
  <cols>
    <col min="1" max="1" width="4.28515625" style="65" customWidth="1"/>
    <col min="2" max="2" width="7.42578125" customWidth="1"/>
    <col min="3" max="3" width="9.42578125" customWidth="1"/>
    <col min="4" max="4" width="12" customWidth="1"/>
    <col min="5" max="5" width="4.140625" style="91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8.85546875" customWidth="1"/>
    <col min="23" max="23" width="10.140625" customWidth="1"/>
  </cols>
  <sheetData>
    <row r="1" spans="1:26" ht="18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6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6" ht="18.75" customHeight="1">
      <c r="A3" s="252" t="s">
        <v>384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9" t="str">
        <f>Summary!V3</f>
        <v>Date:31.10.2014</v>
      </c>
      <c r="W3" s="217"/>
      <c r="Z3" s="3"/>
    </row>
    <row r="4" spans="1:26" ht="33" customHeight="1">
      <c r="A4" s="218" t="s">
        <v>402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</row>
    <row r="5" spans="1:26" ht="12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21" t="s">
        <v>16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2" t="s">
        <v>21</v>
      </c>
      <c r="W5" s="261" t="s">
        <v>14</v>
      </c>
    </row>
    <row r="6" spans="1:26" ht="24" customHeight="1">
      <c r="A6" s="212"/>
      <c r="B6" s="212"/>
      <c r="C6" s="212"/>
      <c r="D6" s="212"/>
      <c r="E6" s="212"/>
      <c r="F6" s="212"/>
      <c r="G6" s="212"/>
      <c r="H6" s="212"/>
      <c r="I6" s="212"/>
      <c r="J6" s="226" t="s">
        <v>7</v>
      </c>
      <c r="K6" s="212" t="s">
        <v>358</v>
      </c>
      <c r="L6" s="212" t="s">
        <v>376</v>
      </c>
      <c r="M6" s="227" t="s">
        <v>15</v>
      </c>
      <c r="N6" s="254" t="s">
        <v>10</v>
      </c>
      <c r="O6" s="212" t="s">
        <v>9</v>
      </c>
      <c r="P6" s="228" t="s">
        <v>17</v>
      </c>
      <c r="Q6" s="228"/>
      <c r="R6" s="212" t="s">
        <v>18</v>
      </c>
      <c r="S6" s="212"/>
      <c r="T6" s="260" t="s">
        <v>13</v>
      </c>
      <c r="U6" s="222" t="s">
        <v>8</v>
      </c>
      <c r="V6" s="212"/>
      <c r="W6" s="261"/>
    </row>
    <row r="7" spans="1:26" ht="24.75" customHeight="1">
      <c r="A7" s="212"/>
      <c r="B7" s="212"/>
      <c r="C7" s="212"/>
      <c r="D7" s="212"/>
      <c r="E7" s="212"/>
      <c r="F7" s="212"/>
      <c r="G7" s="212"/>
      <c r="H7" s="212"/>
      <c r="I7" s="212"/>
      <c r="J7" s="226"/>
      <c r="K7" s="212"/>
      <c r="L7" s="212"/>
      <c r="M7" s="227"/>
      <c r="N7" s="254"/>
      <c r="O7" s="212"/>
      <c r="P7" s="27" t="s">
        <v>11</v>
      </c>
      <c r="Q7" s="27" t="s">
        <v>12</v>
      </c>
      <c r="R7" s="27" t="s">
        <v>11</v>
      </c>
      <c r="S7" s="27" t="s">
        <v>12</v>
      </c>
      <c r="T7" s="260"/>
      <c r="U7" s="222"/>
      <c r="V7" s="212"/>
      <c r="W7" s="261"/>
    </row>
    <row r="8" spans="1:26" ht="15" customHeight="1">
      <c r="A8" s="235">
        <v>1</v>
      </c>
      <c r="B8" s="235" t="s">
        <v>107</v>
      </c>
      <c r="C8" s="235" t="s">
        <v>108</v>
      </c>
      <c r="D8" s="69" t="s">
        <v>109</v>
      </c>
      <c r="E8" s="100">
        <v>1</v>
      </c>
      <c r="F8" s="69" t="s">
        <v>110</v>
      </c>
      <c r="G8" s="256" t="s">
        <v>332</v>
      </c>
      <c r="H8" s="262">
        <v>255.29</v>
      </c>
      <c r="I8" s="25"/>
      <c r="J8" s="25"/>
      <c r="K8" s="266" t="s">
        <v>363</v>
      </c>
      <c r="L8" s="268" t="s">
        <v>377</v>
      </c>
      <c r="M8" s="60"/>
      <c r="N8" s="60"/>
      <c r="O8" s="60"/>
      <c r="P8" s="60"/>
      <c r="Q8" s="60"/>
      <c r="R8" s="60"/>
      <c r="S8" s="60"/>
      <c r="T8" s="60">
        <v>1</v>
      </c>
      <c r="U8" s="61"/>
      <c r="V8" s="264">
        <v>172.33</v>
      </c>
      <c r="W8" s="17"/>
    </row>
    <row r="9" spans="1:26" ht="25.5">
      <c r="A9" s="235"/>
      <c r="B9" s="235"/>
      <c r="C9" s="235"/>
      <c r="D9" s="69" t="s">
        <v>108</v>
      </c>
      <c r="E9" s="100">
        <v>2</v>
      </c>
      <c r="F9" s="69" t="s">
        <v>111</v>
      </c>
      <c r="G9" s="258"/>
      <c r="H9" s="263"/>
      <c r="I9" s="1"/>
      <c r="J9" s="1"/>
      <c r="K9" s="267"/>
      <c r="L9" s="267"/>
      <c r="M9" s="46"/>
      <c r="N9" s="46"/>
      <c r="O9" s="46"/>
      <c r="P9" s="46"/>
      <c r="Q9" s="46"/>
      <c r="R9" s="46"/>
      <c r="S9" s="46"/>
      <c r="T9" s="46">
        <v>1</v>
      </c>
      <c r="U9" s="47"/>
      <c r="V9" s="265"/>
      <c r="W9" s="1"/>
    </row>
    <row r="10" spans="1:26">
      <c r="A10" s="235">
        <v>2</v>
      </c>
      <c r="B10" s="235" t="s">
        <v>112</v>
      </c>
      <c r="C10" s="235" t="s">
        <v>113</v>
      </c>
      <c r="D10" s="70" t="s">
        <v>113</v>
      </c>
      <c r="E10" s="100">
        <v>1</v>
      </c>
      <c r="F10" s="70" t="s">
        <v>114</v>
      </c>
      <c r="G10" s="256" t="s">
        <v>380</v>
      </c>
      <c r="H10" s="240">
        <v>377.77</v>
      </c>
      <c r="I10" s="1"/>
      <c r="J10" s="1"/>
      <c r="K10" s="1"/>
      <c r="L10" s="1"/>
      <c r="M10" s="47"/>
      <c r="N10" s="47"/>
      <c r="O10" s="47"/>
      <c r="P10" s="47"/>
      <c r="Q10" s="47"/>
      <c r="R10" s="47"/>
      <c r="S10" s="47"/>
      <c r="T10" s="47"/>
      <c r="U10" s="47"/>
      <c r="V10" s="240"/>
      <c r="W10" s="1"/>
    </row>
    <row r="11" spans="1:26">
      <c r="A11" s="235"/>
      <c r="B11" s="235"/>
      <c r="C11" s="235"/>
      <c r="D11" s="70" t="s">
        <v>115</v>
      </c>
      <c r="E11" s="100">
        <v>2</v>
      </c>
      <c r="F11" s="69" t="s">
        <v>116</v>
      </c>
      <c r="G11" s="257"/>
      <c r="H11" s="248"/>
      <c r="I11" s="1"/>
      <c r="J11" s="1"/>
      <c r="K11" s="1"/>
      <c r="L11" s="1"/>
      <c r="M11" s="47"/>
      <c r="N11" s="47"/>
      <c r="O11" s="47"/>
      <c r="P11" s="47"/>
      <c r="Q11" s="47"/>
      <c r="R11" s="47"/>
      <c r="S11" s="47"/>
      <c r="T11" s="47"/>
      <c r="U11" s="47"/>
      <c r="V11" s="248"/>
      <c r="W11" s="1"/>
    </row>
    <row r="12" spans="1:26">
      <c r="A12" s="235"/>
      <c r="B12" s="235"/>
      <c r="C12" s="235"/>
      <c r="D12" s="70" t="s">
        <v>117</v>
      </c>
      <c r="E12" s="100">
        <v>3</v>
      </c>
      <c r="F12" s="69" t="s">
        <v>118</v>
      </c>
      <c r="G12" s="258"/>
      <c r="H12" s="241"/>
      <c r="I12" s="1"/>
      <c r="J12" s="1"/>
      <c r="K12" s="1"/>
      <c r="L12" s="1"/>
      <c r="M12" s="47"/>
      <c r="N12" s="47"/>
      <c r="O12" s="47"/>
      <c r="P12" s="47"/>
      <c r="Q12" s="47"/>
      <c r="R12" s="47"/>
      <c r="S12" s="47"/>
      <c r="T12" s="47"/>
      <c r="U12" s="47"/>
      <c r="V12" s="241"/>
      <c r="W12" s="1"/>
    </row>
    <row r="13" spans="1:26" ht="25.5">
      <c r="A13" s="235">
        <v>3</v>
      </c>
      <c r="B13" s="235" t="s">
        <v>119</v>
      </c>
      <c r="C13" s="235" t="s">
        <v>113</v>
      </c>
      <c r="D13" s="70" t="s">
        <v>120</v>
      </c>
      <c r="E13" s="100">
        <v>1</v>
      </c>
      <c r="F13" s="69" t="s">
        <v>121</v>
      </c>
      <c r="G13" s="256" t="s">
        <v>332</v>
      </c>
      <c r="H13" s="240">
        <v>251.72</v>
      </c>
      <c r="I13" s="1"/>
      <c r="J13" s="1">
        <v>1</v>
      </c>
      <c r="K13" s="1"/>
      <c r="L13" s="1"/>
      <c r="M13" s="47"/>
      <c r="N13" s="47"/>
      <c r="O13" s="47"/>
      <c r="P13" s="47"/>
      <c r="Q13" s="47"/>
      <c r="R13" s="47"/>
      <c r="S13" s="47"/>
      <c r="T13" s="47"/>
      <c r="U13" s="47"/>
      <c r="V13" s="240"/>
      <c r="W13" s="1"/>
    </row>
    <row r="14" spans="1:26">
      <c r="A14" s="235"/>
      <c r="B14" s="235"/>
      <c r="C14" s="235"/>
      <c r="D14" s="70" t="s">
        <v>122</v>
      </c>
      <c r="E14" s="100">
        <v>2</v>
      </c>
      <c r="F14" s="70" t="s">
        <v>123</v>
      </c>
      <c r="G14" s="258"/>
      <c r="H14" s="241"/>
      <c r="I14" s="1"/>
      <c r="J14" s="1">
        <v>1</v>
      </c>
      <c r="K14" s="1"/>
      <c r="L14" s="1"/>
      <c r="M14" s="47"/>
      <c r="N14" s="47"/>
      <c r="O14" s="47"/>
      <c r="P14" s="47"/>
      <c r="Q14" s="47"/>
      <c r="R14" s="47"/>
      <c r="S14" s="47"/>
      <c r="T14" s="47"/>
      <c r="U14" s="47"/>
      <c r="V14" s="241"/>
      <c r="W14" s="1" t="s">
        <v>352</v>
      </c>
    </row>
    <row r="15" spans="1:26">
      <c r="A15" s="235">
        <v>4</v>
      </c>
      <c r="B15" s="235" t="s">
        <v>124</v>
      </c>
      <c r="C15" s="235" t="s">
        <v>113</v>
      </c>
      <c r="D15" s="70" t="s">
        <v>125</v>
      </c>
      <c r="E15" s="100">
        <v>1</v>
      </c>
      <c r="F15" s="69" t="s">
        <v>126</v>
      </c>
      <c r="G15" s="256" t="s">
        <v>380</v>
      </c>
      <c r="H15" s="240">
        <v>251.3</v>
      </c>
      <c r="I15" s="1"/>
      <c r="J15" s="1"/>
      <c r="K15" s="1"/>
      <c r="L15" s="1"/>
      <c r="M15" s="74"/>
      <c r="N15" s="74"/>
      <c r="O15" s="74"/>
      <c r="P15" s="74"/>
      <c r="Q15" s="74"/>
      <c r="R15" s="74"/>
      <c r="S15" s="47"/>
      <c r="T15" s="47"/>
      <c r="U15" s="47"/>
      <c r="V15" s="240"/>
      <c r="W15" s="1"/>
    </row>
    <row r="16" spans="1:26" ht="25.5">
      <c r="A16" s="235"/>
      <c r="B16" s="235"/>
      <c r="C16" s="235"/>
      <c r="D16" s="70" t="s">
        <v>127</v>
      </c>
      <c r="E16" s="100">
        <v>2</v>
      </c>
      <c r="F16" s="69" t="s">
        <v>128</v>
      </c>
      <c r="G16" s="258"/>
      <c r="H16" s="241"/>
      <c r="I16" s="1"/>
      <c r="J16" s="1"/>
      <c r="K16" s="1"/>
      <c r="L16" s="1"/>
      <c r="M16" s="74"/>
      <c r="N16" s="74"/>
      <c r="O16" s="74"/>
      <c r="P16" s="74"/>
      <c r="Q16" s="74"/>
      <c r="R16" s="74"/>
      <c r="S16" s="47"/>
      <c r="T16" s="47"/>
      <c r="U16" s="47"/>
      <c r="V16" s="241"/>
      <c r="W16" s="1"/>
    </row>
    <row r="17" spans="1:23">
      <c r="A17" s="93"/>
      <c r="B17" s="17"/>
      <c r="C17" s="255" t="s">
        <v>22</v>
      </c>
      <c r="D17" s="255"/>
      <c r="E17" s="103">
        <f>E9+E12+E14+E16</f>
        <v>9</v>
      </c>
      <c r="F17" s="25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2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0</v>
      </c>
      <c r="T17" s="4">
        <f>SUM(T8:T16)</f>
        <v>2</v>
      </c>
      <c r="U17" s="4">
        <f t="shared" si="0"/>
        <v>0</v>
      </c>
      <c r="V17" s="4">
        <f t="shared" si="0"/>
        <v>172.33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1" sqref="V11:V12"/>
    </sheetView>
  </sheetViews>
  <sheetFormatPr defaultRowHeight="15"/>
  <cols>
    <col min="1" max="1" width="4.42578125" style="90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5" style="95" customWidth="1"/>
    <col min="10" max="10" width="5.140625" hidden="1" customWidth="1"/>
    <col min="11" max="11" width="11.140625" style="65" customWidth="1"/>
    <col min="12" max="12" width="11.42578125" style="65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5" customHeight="1">
      <c r="A2" s="295" t="str">
        <f>'Patna (West)'!A2</f>
        <v>Progress Report for the construction of Girls Hostel (2010-11)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3" ht="20.100000000000001" customHeight="1">
      <c r="A3" s="215" t="s">
        <v>398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 t="str">
        <f>Summary!V3</f>
        <v>Date:31.10.2014</v>
      </c>
      <c r="W3" s="217"/>
    </row>
    <row r="4" spans="1:23" ht="20.100000000000001" customHeight="1">
      <c r="A4" s="294" t="s">
        <v>438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13.5" customHeight="1">
      <c r="A5" s="296" t="s">
        <v>0</v>
      </c>
      <c r="B5" s="212" t="s">
        <v>1</v>
      </c>
      <c r="C5" s="212" t="s">
        <v>2</v>
      </c>
      <c r="D5" s="212" t="s">
        <v>3</v>
      </c>
      <c r="E5" s="212" t="s">
        <v>31</v>
      </c>
      <c r="F5" s="212" t="s">
        <v>4</v>
      </c>
      <c r="G5" s="212" t="s">
        <v>5</v>
      </c>
      <c r="H5" s="212" t="s">
        <v>6</v>
      </c>
      <c r="I5" s="293" t="s">
        <v>20</v>
      </c>
      <c r="J5" s="221" t="s">
        <v>16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2" t="s">
        <v>21</v>
      </c>
      <c r="W5" s="261" t="s">
        <v>14</v>
      </c>
    </row>
    <row r="6" spans="1:23" ht="36.75" customHeight="1">
      <c r="A6" s="296"/>
      <c r="B6" s="212"/>
      <c r="C6" s="212"/>
      <c r="D6" s="212"/>
      <c r="E6" s="212"/>
      <c r="F6" s="212"/>
      <c r="G6" s="212"/>
      <c r="H6" s="212"/>
      <c r="I6" s="293"/>
      <c r="J6" s="226" t="s">
        <v>7</v>
      </c>
      <c r="K6" s="212" t="s">
        <v>358</v>
      </c>
      <c r="L6" s="212" t="s">
        <v>359</v>
      </c>
      <c r="M6" s="227" t="s">
        <v>15</v>
      </c>
      <c r="N6" s="222" t="s">
        <v>10</v>
      </c>
      <c r="O6" s="212" t="s">
        <v>9</v>
      </c>
      <c r="P6" s="291" t="s">
        <v>17</v>
      </c>
      <c r="Q6" s="292"/>
      <c r="R6" s="212" t="s">
        <v>18</v>
      </c>
      <c r="S6" s="212"/>
      <c r="T6" s="222" t="s">
        <v>13</v>
      </c>
      <c r="U6" s="222" t="s">
        <v>8</v>
      </c>
      <c r="V6" s="212"/>
      <c r="W6" s="261"/>
    </row>
    <row r="7" spans="1:23" ht="31.5" customHeight="1">
      <c r="A7" s="296"/>
      <c r="B7" s="212"/>
      <c r="C7" s="212"/>
      <c r="D7" s="212"/>
      <c r="E7" s="212"/>
      <c r="F7" s="212"/>
      <c r="G7" s="212"/>
      <c r="H7" s="212"/>
      <c r="I7" s="293"/>
      <c r="J7" s="226"/>
      <c r="K7" s="212"/>
      <c r="L7" s="212"/>
      <c r="M7" s="227"/>
      <c r="N7" s="222"/>
      <c r="O7" s="212"/>
      <c r="P7" s="75" t="s">
        <v>11</v>
      </c>
      <c r="Q7" s="75" t="s">
        <v>12</v>
      </c>
      <c r="R7" s="75" t="s">
        <v>11</v>
      </c>
      <c r="S7" s="75" t="s">
        <v>12</v>
      </c>
      <c r="T7" s="222"/>
      <c r="U7" s="222"/>
      <c r="V7" s="212"/>
      <c r="W7" s="261"/>
    </row>
    <row r="8" spans="1:23">
      <c r="A8" s="270">
        <v>1</v>
      </c>
      <c r="B8" s="273" t="s">
        <v>284</v>
      </c>
      <c r="C8" s="276" t="s">
        <v>34</v>
      </c>
      <c r="D8" s="78" t="s">
        <v>285</v>
      </c>
      <c r="E8" s="78">
        <v>1</v>
      </c>
      <c r="F8" s="78" t="s">
        <v>286</v>
      </c>
      <c r="G8" s="236" t="s">
        <v>354</v>
      </c>
      <c r="H8" s="287">
        <v>396.23</v>
      </c>
      <c r="I8" s="92"/>
      <c r="J8" s="15"/>
      <c r="K8" s="82"/>
      <c r="L8" s="82"/>
      <c r="M8" s="51"/>
      <c r="N8" s="51"/>
      <c r="O8" s="51"/>
      <c r="P8" s="51"/>
      <c r="Q8" s="51"/>
      <c r="R8" s="51"/>
      <c r="S8" s="51"/>
      <c r="T8" s="51">
        <v>1</v>
      </c>
      <c r="U8" s="50"/>
      <c r="V8" s="279">
        <v>240.25</v>
      </c>
      <c r="W8" s="20"/>
    </row>
    <row r="9" spans="1:23" ht="25.5">
      <c r="A9" s="271"/>
      <c r="B9" s="274"/>
      <c r="C9" s="277"/>
      <c r="D9" s="78" t="s">
        <v>287</v>
      </c>
      <c r="E9" s="78">
        <v>2</v>
      </c>
      <c r="F9" s="38" t="s">
        <v>288</v>
      </c>
      <c r="G9" s="247"/>
      <c r="H9" s="288"/>
      <c r="I9" s="92"/>
      <c r="J9" s="15"/>
      <c r="K9" s="82"/>
      <c r="L9" s="82"/>
      <c r="M9" s="51"/>
      <c r="N9" s="51"/>
      <c r="O9" s="51"/>
      <c r="P9" s="51"/>
      <c r="Q9" s="51"/>
      <c r="R9" s="51"/>
      <c r="S9" s="51"/>
      <c r="T9" s="51">
        <v>1</v>
      </c>
      <c r="U9" s="50"/>
      <c r="V9" s="290"/>
      <c r="W9" s="22"/>
    </row>
    <row r="10" spans="1:23">
      <c r="A10" s="272"/>
      <c r="B10" s="275"/>
      <c r="C10" s="278"/>
      <c r="D10" s="78" t="s">
        <v>289</v>
      </c>
      <c r="E10" s="78">
        <v>3</v>
      </c>
      <c r="F10" s="78" t="s">
        <v>290</v>
      </c>
      <c r="G10" s="237"/>
      <c r="H10" s="289"/>
      <c r="I10" s="92"/>
      <c r="J10" s="15"/>
      <c r="K10" s="82"/>
      <c r="L10" s="82"/>
      <c r="M10" s="51"/>
      <c r="N10" s="51"/>
      <c r="O10" s="51"/>
      <c r="P10" s="51"/>
      <c r="Q10" s="51"/>
      <c r="R10" s="51"/>
      <c r="S10" s="51"/>
      <c r="T10" s="51">
        <v>1</v>
      </c>
      <c r="U10" s="50"/>
      <c r="V10" s="280"/>
      <c r="W10" s="21"/>
    </row>
    <row r="11" spans="1:23">
      <c r="A11" s="270">
        <v>2</v>
      </c>
      <c r="B11" s="235" t="s">
        <v>291</v>
      </c>
      <c r="C11" s="276" t="s">
        <v>34</v>
      </c>
      <c r="D11" s="78" t="s">
        <v>292</v>
      </c>
      <c r="E11" s="78">
        <v>1</v>
      </c>
      <c r="F11" s="78" t="s">
        <v>293</v>
      </c>
      <c r="G11" s="285" t="s">
        <v>333</v>
      </c>
      <c r="H11" s="286">
        <v>265.93</v>
      </c>
      <c r="I11" s="92"/>
      <c r="J11" s="15"/>
      <c r="K11" s="279" t="s">
        <v>362</v>
      </c>
      <c r="L11" s="279" t="s">
        <v>361</v>
      </c>
      <c r="M11" s="51"/>
      <c r="N11" s="51"/>
      <c r="O11" s="51"/>
      <c r="P11" s="51"/>
      <c r="Q11" s="51"/>
      <c r="R11" s="51"/>
      <c r="S11" s="51"/>
      <c r="T11" s="51">
        <v>1</v>
      </c>
      <c r="U11" s="50"/>
      <c r="V11" s="281">
        <v>186.63</v>
      </c>
      <c r="W11" s="21"/>
    </row>
    <row r="12" spans="1:23" ht="25.5">
      <c r="A12" s="272"/>
      <c r="B12" s="235"/>
      <c r="C12" s="278"/>
      <c r="D12" s="78" t="s">
        <v>294</v>
      </c>
      <c r="E12" s="78">
        <v>2</v>
      </c>
      <c r="F12" s="38" t="s">
        <v>295</v>
      </c>
      <c r="G12" s="285"/>
      <c r="H12" s="286"/>
      <c r="I12" s="92"/>
      <c r="J12" s="15"/>
      <c r="K12" s="280"/>
      <c r="L12" s="280"/>
      <c r="M12" s="51"/>
      <c r="N12" s="51"/>
      <c r="O12" s="51"/>
      <c r="P12" s="51"/>
      <c r="Q12" s="51"/>
      <c r="R12" s="51"/>
      <c r="S12" s="51"/>
      <c r="T12" s="51">
        <v>1</v>
      </c>
      <c r="U12" s="50"/>
      <c r="V12" s="281"/>
      <c r="W12" s="23"/>
    </row>
    <row r="13" spans="1:23">
      <c r="A13" s="270">
        <v>3</v>
      </c>
      <c r="B13" s="235" t="s">
        <v>296</v>
      </c>
      <c r="C13" s="276" t="s">
        <v>34</v>
      </c>
      <c r="D13" s="78" t="s">
        <v>297</v>
      </c>
      <c r="E13" s="78">
        <v>1</v>
      </c>
      <c r="F13" s="78" t="s">
        <v>298</v>
      </c>
      <c r="G13" s="285" t="s">
        <v>334</v>
      </c>
      <c r="H13" s="286">
        <v>266.74</v>
      </c>
      <c r="I13" s="92"/>
      <c r="J13" s="15"/>
      <c r="K13" s="279" t="s">
        <v>364</v>
      </c>
      <c r="L13" s="279" t="s">
        <v>361</v>
      </c>
      <c r="M13" s="51"/>
      <c r="N13" s="51"/>
      <c r="O13" s="51"/>
      <c r="P13" s="51"/>
      <c r="Q13" s="51"/>
      <c r="R13" s="51"/>
      <c r="S13" s="51"/>
      <c r="T13" s="51"/>
      <c r="U13" s="51">
        <v>1</v>
      </c>
      <c r="V13" s="281">
        <v>247.98</v>
      </c>
      <c r="W13" s="20"/>
    </row>
    <row r="14" spans="1:23" ht="25.5">
      <c r="A14" s="272"/>
      <c r="B14" s="235"/>
      <c r="C14" s="278"/>
      <c r="D14" s="78" t="s">
        <v>299</v>
      </c>
      <c r="E14" s="78">
        <v>2</v>
      </c>
      <c r="F14" s="38" t="s">
        <v>300</v>
      </c>
      <c r="G14" s="285"/>
      <c r="H14" s="286"/>
      <c r="I14" s="92"/>
      <c r="J14" s="15"/>
      <c r="K14" s="280"/>
      <c r="L14" s="280"/>
      <c r="M14" s="51"/>
      <c r="N14" s="51"/>
      <c r="O14" s="51"/>
      <c r="P14" s="51"/>
      <c r="Q14" s="51"/>
      <c r="R14" s="51"/>
      <c r="S14" s="51"/>
      <c r="T14" s="51"/>
      <c r="U14" s="51">
        <v>1</v>
      </c>
      <c r="V14" s="281"/>
      <c r="W14" s="20"/>
    </row>
    <row r="15" spans="1:23" ht="25.5">
      <c r="A15" s="86">
        <v>4</v>
      </c>
      <c r="B15" s="80" t="s">
        <v>301</v>
      </c>
      <c r="C15" s="112" t="s">
        <v>34</v>
      </c>
      <c r="D15" s="78" t="s">
        <v>302</v>
      </c>
      <c r="E15" s="78">
        <v>1</v>
      </c>
      <c r="F15" s="38" t="s">
        <v>303</v>
      </c>
      <c r="G15" s="113" t="s">
        <v>334</v>
      </c>
      <c r="H15" s="81">
        <v>133.13999999999999</v>
      </c>
      <c r="I15" s="92"/>
      <c r="J15" s="15"/>
      <c r="K15" s="82" t="s">
        <v>365</v>
      </c>
      <c r="L15" s="82" t="s">
        <v>361</v>
      </c>
      <c r="M15" s="51"/>
      <c r="N15" s="51"/>
      <c r="O15" s="51"/>
      <c r="P15" s="51"/>
      <c r="Q15" s="51"/>
      <c r="R15" s="51"/>
      <c r="S15" s="51"/>
      <c r="T15" s="51"/>
      <c r="U15" s="51">
        <v>1</v>
      </c>
      <c r="V15" s="82">
        <v>118.47</v>
      </c>
      <c r="W15" s="21"/>
    </row>
    <row r="16" spans="1:23" ht="27.75" customHeight="1">
      <c r="A16" s="270">
        <v>5</v>
      </c>
      <c r="B16" s="235" t="s">
        <v>304</v>
      </c>
      <c r="C16" s="276" t="s">
        <v>34</v>
      </c>
      <c r="D16" s="78" t="s">
        <v>305</v>
      </c>
      <c r="E16" s="78">
        <v>1</v>
      </c>
      <c r="F16" s="78" t="s">
        <v>306</v>
      </c>
      <c r="G16" s="282" t="s">
        <v>335</v>
      </c>
      <c r="H16" s="268">
        <v>265.94</v>
      </c>
      <c r="I16" s="92"/>
      <c r="J16" s="15"/>
      <c r="K16" s="279" t="s">
        <v>366</v>
      </c>
      <c r="L16" s="279" t="s">
        <v>361</v>
      </c>
      <c r="M16" s="51"/>
      <c r="N16" s="51"/>
      <c r="O16" s="51"/>
      <c r="P16" s="51"/>
      <c r="Q16" s="51"/>
      <c r="R16" s="51"/>
      <c r="S16" s="51"/>
      <c r="T16" s="51">
        <v>1</v>
      </c>
      <c r="U16" s="50"/>
      <c r="V16" s="279">
        <v>227.45</v>
      </c>
      <c r="W16" s="20"/>
    </row>
    <row r="17" spans="1:23" ht="30.75" customHeight="1">
      <c r="A17" s="272"/>
      <c r="B17" s="235"/>
      <c r="C17" s="278"/>
      <c r="D17" s="78" t="s">
        <v>33</v>
      </c>
      <c r="E17" s="78">
        <v>2</v>
      </c>
      <c r="F17" s="56" t="s">
        <v>307</v>
      </c>
      <c r="G17" s="283"/>
      <c r="H17" s="284"/>
      <c r="I17" s="93"/>
      <c r="J17" s="16"/>
      <c r="K17" s="280"/>
      <c r="L17" s="280"/>
      <c r="M17" s="57"/>
      <c r="N17" s="57"/>
      <c r="O17" s="57"/>
      <c r="P17" s="57"/>
      <c r="Q17" s="57"/>
      <c r="R17" s="57"/>
      <c r="S17" s="57"/>
      <c r="T17" s="57"/>
      <c r="U17" s="57">
        <v>1</v>
      </c>
      <c r="V17" s="280"/>
      <c r="W17" s="17"/>
    </row>
    <row r="18" spans="1:23" ht="33.75" customHeight="1">
      <c r="A18" s="87">
        <v>6</v>
      </c>
      <c r="B18" s="76" t="s">
        <v>308</v>
      </c>
      <c r="C18" s="112" t="s">
        <v>309</v>
      </c>
      <c r="D18" s="78" t="s">
        <v>310</v>
      </c>
      <c r="E18" s="78">
        <v>1</v>
      </c>
      <c r="F18" s="78" t="s">
        <v>311</v>
      </c>
      <c r="G18" s="43" t="s">
        <v>335</v>
      </c>
      <c r="H18" s="79">
        <v>183.76</v>
      </c>
      <c r="I18" s="92"/>
      <c r="J18" s="40"/>
      <c r="K18" s="79" t="s">
        <v>366</v>
      </c>
      <c r="L18" s="79" t="s">
        <v>361</v>
      </c>
      <c r="M18" s="58"/>
      <c r="N18" s="58"/>
      <c r="O18" s="58"/>
      <c r="P18" s="58"/>
      <c r="Q18" s="58"/>
      <c r="R18" s="58"/>
      <c r="S18" s="58"/>
      <c r="T18" s="57">
        <v>1</v>
      </c>
      <c r="U18" s="52"/>
      <c r="V18" s="40">
        <v>108.48</v>
      </c>
      <c r="W18" s="40"/>
    </row>
    <row r="19" spans="1:23" ht="16.5">
      <c r="A19" s="88"/>
      <c r="B19" s="269" t="s">
        <v>22</v>
      </c>
      <c r="C19" s="269"/>
      <c r="D19" s="269"/>
      <c r="E19" s="16">
        <f>E10+E12+E14+E15+E17+E18</f>
        <v>11</v>
      </c>
      <c r="F19" s="24"/>
      <c r="G19" s="1"/>
      <c r="H19" s="119">
        <f>SUM(H8:H18)</f>
        <v>1511.74</v>
      </c>
      <c r="I19" s="94"/>
      <c r="J19" s="41">
        <f>SUM(J8:J18)</f>
        <v>0</v>
      </c>
      <c r="K19" s="66"/>
      <c r="L19" s="66"/>
      <c r="M19" s="120">
        <f t="shared" ref="M19:V19" si="0">SUM(M8:M18)</f>
        <v>0</v>
      </c>
      <c r="N19" s="120">
        <f t="shared" si="0"/>
        <v>0</v>
      </c>
      <c r="O19" s="120">
        <f t="shared" si="0"/>
        <v>0</v>
      </c>
      <c r="P19" s="120">
        <f t="shared" si="0"/>
        <v>0</v>
      </c>
      <c r="Q19" s="120">
        <f>SUM(Q8:Q18)</f>
        <v>0</v>
      </c>
      <c r="R19" s="120">
        <f>SUM(R8:R18)</f>
        <v>0</v>
      </c>
      <c r="S19" s="120">
        <f>SUM(S8:S18)</f>
        <v>0</v>
      </c>
      <c r="T19" s="120">
        <f>SUM(T8:T18)</f>
        <v>7</v>
      </c>
      <c r="U19" s="120">
        <f t="shared" si="0"/>
        <v>4</v>
      </c>
      <c r="V19" s="119">
        <f t="shared" si="0"/>
        <v>1129.26</v>
      </c>
      <c r="W19" s="1"/>
    </row>
    <row r="20" spans="1:23">
      <c r="A20" s="89"/>
      <c r="B20" s="30"/>
      <c r="C20" s="30"/>
      <c r="D20" s="30"/>
      <c r="E20" s="30"/>
      <c r="F20" s="30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B19:D19"/>
    <mergeCell ref="A8:A10"/>
    <mergeCell ref="A11:A12"/>
    <mergeCell ref="A13:A14"/>
    <mergeCell ref="A16:A17"/>
    <mergeCell ref="B8:B10"/>
    <mergeCell ref="C8:C10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customWidth="1"/>
    <col min="10" max="10" width="3.42578125" hidden="1" customWidth="1"/>
    <col min="11" max="12" width="10.28515625" style="65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5" customHeight="1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15" t="s">
        <v>397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6" t="str">
        <f>Summary!V3</f>
        <v>Date:31.10.2014</v>
      </c>
      <c r="W3" s="217"/>
    </row>
    <row r="4" spans="1:23" ht="22.5" customHeight="1">
      <c r="A4" s="294" t="s">
        <v>454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13.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31</v>
      </c>
      <c r="F5" s="212" t="s">
        <v>4</v>
      </c>
      <c r="G5" s="212" t="s">
        <v>5</v>
      </c>
      <c r="H5" s="212" t="s">
        <v>6</v>
      </c>
      <c r="I5" s="212" t="s">
        <v>20</v>
      </c>
      <c r="J5" s="221" t="s">
        <v>16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2" t="s">
        <v>21</v>
      </c>
      <c r="W5" s="261" t="s">
        <v>14</v>
      </c>
    </row>
    <row r="6" spans="1:23" ht="32.25" customHeight="1">
      <c r="A6" s="212"/>
      <c r="B6" s="212"/>
      <c r="C6" s="212"/>
      <c r="D6" s="212"/>
      <c r="E6" s="212"/>
      <c r="F6" s="212"/>
      <c r="G6" s="212"/>
      <c r="H6" s="212"/>
      <c r="I6" s="212"/>
      <c r="J6" s="226" t="s">
        <v>7</v>
      </c>
      <c r="K6" s="212" t="s">
        <v>358</v>
      </c>
      <c r="L6" s="212" t="s">
        <v>359</v>
      </c>
      <c r="M6" s="227" t="s">
        <v>15</v>
      </c>
      <c r="N6" s="222" t="s">
        <v>10</v>
      </c>
      <c r="O6" s="212" t="s">
        <v>9</v>
      </c>
      <c r="P6" s="291" t="s">
        <v>17</v>
      </c>
      <c r="Q6" s="292"/>
      <c r="R6" s="212" t="s">
        <v>18</v>
      </c>
      <c r="S6" s="212"/>
      <c r="T6" s="222" t="s">
        <v>13</v>
      </c>
      <c r="U6" s="222" t="s">
        <v>8</v>
      </c>
      <c r="V6" s="212"/>
      <c r="W6" s="261"/>
    </row>
    <row r="7" spans="1:23" ht="22.5" customHeight="1">
      <c r="A7" s="212"/>
      <c r="B7" s="212"/>
      <c r="C7" s="212"/>
      <c r="D7" s="212"/>
      <c r="E7" s="212"/>
      <c r="F7" s="212"/>
      <c r="G7" s="212"/>
      <c r="H7" s="212"/>
      <c r="I7" s="212"/>
      <c r="J7" s="226"/>
      <c r="K7" s="212"/>
      <c r="L7" s="212"/>
      <c r="M7" s="227"/>
      <c r="N7" s="222"/>
      <c r="O7" s="212"/>
      <c r="P7" s="27" t="s">
        <v>11</v>
      </c>
      <c r="Q7" s="27" t="s">
        <v>12</v>
      </c>
      <c r="R7" s="27" t="s">
        <v>11</v>
      </c>
      <c r="S7" s="27" t="s">
        <v>12</v>
      </c>
      <c r="T7" s="222"/>
      <c r="U7" s="222"/>
      <c r="V7" s="212"/>
      <c r="W7" s="261"/>
    </row>
    <row r="8" spans="1:23">
      <c r="A8" s="76">
        <v>1</v>
      </c>
      <c r="B8" s="36" t="s">
        <v>312</v>
      </c>
      <c r="C8" s="35" t="s">
        <v>36</v>
      </c>
      <c r="D8" s="35" t="s">
        <v>313</v>
      </c>
      <c r="E8" s="35">
        <v>1</v>
      </c>
      <c r="F8" s="39" t="s">
        <v>314</v>
      </c>
      <c r="G8" s="43" t="s">
        <v>336</v>
      </c>
      <c r="H8" s="64">
        <v>137.44999999999999</v>
      </c>
      <c r="I8" s="1"/>
      <c r="J8" s="1"/>
      <c r="K8" s="8" t="s">
        <v>367</v>
      </c>
      <c r="L8" s="8" t="s">
        <v>361</v>
      </c>
      <c r="M8" s="46"/>
      <c r="N8" s="46"/>
      <c r="O8" s="46">
        <v>1</v>
      </c>
      <c r="Q8" s="47"/>
      <c r="R8" s="47"/>
      <c r="S8" s="47"/>
      <c r="T8" s="47"/>
      <c r="U8" s="47"/>
      <c r="V8" s="1"/>
      <c r="W8" s="1"/>
    </row>
    <row r="9" spans="1:23" ht="25.5">
      <c r="A9" s="235">
        <v>2</v>
      </c>
      <c r="B9" s="235" t="s">
        <v>315</v>
      </c>
      <c r="C9" s="251" t="s">
        <v>316</v>
      </c>
      <c r="D9" s="35" t="s">
        <v>317</v>
      </c>
      <c r="E9" s="35">
        <v>1</v>
      </c>
      <c r="F9" s="38" t="s">
        <v>318</v>
      </c>
      <c r="G9" s="236" t="s">
        <v>351</v>
      </c>
      <c r="H9" s="233">
        <v>263.58999999999997</v>
      </c>
      <c r="I9" s="1"/>
      <c r="J9" s="1"/>
      <c r="K9" s="233" t="s">
        <v>368</v>
      </c>
      <c r="L9" s="233" t="s">
        <v>361</v>
      </c>
      <c r="M9" s="46"/>
      <c r="N9" s="46"/>
      <c r="O9" s="46"/>
      <c r="P9" s="46"/>
      <c r="Q9" s="46"/>
      <c r="R9" s="46"/>
      <c r="S9" s="46"/>
      <c r="T9" s="46">
        <v>1</v>
      </c>
      <c r="U9" s="47"/>
      <c r="V9" s="240">
        <v>155.01</v>
      </c>
      <c r="W9" s="1"/>
    </row>
    <row r="10" spans="1:23">
      <c r="A10" s="235"/>
      <c r="B10" s="235"/>
      <c r="C10" s="251"/>
      <c r="D10" s="35" t="s">
        <v>319</v>
      </c>
      <c r="E10" s="35">
        <v>2</v>
      </c>
      <c r="F10" s="35" t="s">
        <v>320</v>
      </c>
      <c r="G10" s="237"/>
      <c r="H10" s="234"/>
      <c r="I10" s="1"/>
      <c r="J10" s="1"/>
      <c r="K10" s="234"/>
      <c r="L10" s="234"/>
      <c r="M10" s="46"/>
      <c r="N10" s="46"/>
      <c r="O10" s="46"/>
      <c r="P10" s="46"/>
      <c r="Q10" s="46"/>
      <c r="R10" s="46"/>
      <c r="S10" s="46"/>
      <c r="T10" s="46">
        <v>1</v>
      </c>
      <c r="U10" s="47"/>
      <c r="V10" s="241"/>
      <c r="W10" s="1"/>
    </row>
    <row r="11" spans="1:23" ht="48.75" customHeight="1">
      <c r="A11" s="235">
        <v>3</v>
      </c>
      <c r="B11" s="235" t="s">
        <v>321</v>
      </c>
      <c r="C11" s="251" t="s">
        <v>35</v>
      </c>
      <c r="D11" s="35" t="s">
        <v>35</v>
      </c>
      <c r="E11" s="35">
        <v>1</v>
      </c>
      <c r="F11" s="38" t="s">
        <v>322</v>
      </c>
      <c r="G11" s="236" t="s">
        <v>335</v>
      </c>
      <c r="H11" s="233">
        <v>286.86</v>
      </c>
      <c r="I11" s="1"/>
      <c r="J11" s="1">
        <v>1</v>
      </c>
      <c r="K11" s="233" t="s">
        <v>366</v>
      </c>
      <c r="L11" s="233" t="s">
        <v>361</v>
      </c>
      <c r="M11" s="47"/>
      <c r="N11" s="47"/>
      <c r="O11" s="47"/>
      <c r="P11" s="47"/>
      <c r="Q11" s="47"/>
      <c r="R11" s="47"/>
      <c r="S11" s="47"/>
      <c r="T11" s="47"/>
      <c r="U11" s="47"/>
      <c r="V11" s="240"/>
      <c r="W11" s="20" t="s">
        <v>357</v>
      </c>
    </row>
    <row r="12" spans="1:23" ht="25.5">
      <c r="A12" s="235"/>
      <c r="B12" s="235"/>
      <c r="C12" s="251"/>
      <c r="D12" s="35" t="s">
        <v>323</v>
      </c>
      <c r="E12" s="35">
        <v>2</v>
      </c>
      <c r="F12" s="38" t="s">
        <v>324</v>
      </c>
      <c r="G12" s="237"/>
      <c r="H12" s="234"/>
      <c r="I12" s="1"/>
      <c r="J12" s="1">
        <v>1</v>
      </c>
      <c r="K12" s="234"/>
      <c r="L12" s="234"/>
      <c r="M12" s="47"/>
      <c r="N12" s="47"/>
      <c r="O12" s="47"/>
      <c r="P12" s="47"/>
      <c r="Q12" s="47"/>
      <c r="R12" s="47"/>
      <c r="S12" s="47"/>
      <c r="T12" s="47"/>
      <c r="U12" s="47"/>
      <c r="V12" s="241"/>
      <c r="W12" s="20" t="s">
        <v>357</v>
      </c>
    </row>
    <row r="13" spans="1:23" ht="16.5">
      <c r="A13" s="4"/>
      <c r="B13" s="269" t="s">
        <v>22</v>
      </c>
      <c r="C13" s="269"/>
      <c r="D13" s="269"/>
      <c r="E13" s="16">
        <f>E8+E10+E12</f>
        <v>5</v>
      </c>
      <c r="F13" s="24"/>
      <c r="G13" s="1"/>
      <c r="H13" s="99">
        <f>SUM(H8:H12)</f>
        <v>687.9</v>
      </c>
      <c r="I13" s="41"/>
      <c r="J13" s="41">
        <f>SUM(J8:J12)</f>
        <v>2</v>
      </c>
      <c r="K13" s="66"/>
      <c r="L13" s="66"/>
      <c r="M13" s="104">
        <f>SUM(M8:M12)</f>
        <v>0</v>
      </c>
      <c r="N13" s="104">
        <f>SUM(N8:N12)</f>
        <v>0</v>
      </c>
      <c r="O13" s="104">
        <f>SUM(O8:O12)</f>
        <v>1</v>
      </c>
      <c r="P13" s="104">
        <f>SUM(P8:P12)</f>
        <v>0</v>
      </c>
      <c r="Q13" s="104">
        <f t="shared" ref="Q13:V13" si="0">SUM(Q8:Q12)</f>
        <v>0</v>
      </c>
      <c r="R13" s="104">
        <f t="shared" si="0"/>
        <v>0</v>
      </c>
      <c r="S13" s="104">
        <f t="shared" si="0"/>
        <v>0</v>
      </c>
      <c r="T13" s="104">
        <f t="shared" si="0"/>
        <v>2</v>
      </c>
      <c r="U13" s="104">
        <f t="shared" si="0"/>
        <v>0</v>
      </c>
      <c r="V13" s="99">
        <f t="shared" si="0"/>
        <v>155.01</v>
      </c>
      <c r="W13" s="1"/>
    </row>
    <row r="14" spans="1:23">
      <c r="A14" s="30"/>
      <c r="B14" s="30"/>
      <c r="C14" s="30"/>
      <c r="D14" s="30"/>
      <c r="E14" s="30"/>
      <c r="F14" s="30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41" right="7.874015748031496E-2" top="0.19685039370078741" bottom="0.19685039370078741" header="0.15748031496062992" footer="0.11811023622047245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5" sqref="A5:A7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16.5" customHeight="1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5">
      <c r="A3" s="215" t="s">
        <v>385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 t="str">
        <f>Summary!V3</f>
        <v>Date:31.10.2014</v>
      </c>
      <c r="X3" s="217"/>
    </row>
    <row r="4" spans="1:24" ht="21.75" customHeight="1">
      <c r="A4" s="301" t="s">
        <v>393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 ht="12.7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12" t="s">
        <v>21</v>
      </c>
      <c r="K5" s="221" t="s">
        <v>16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12" t="s">
        <v>21</v>
      </c>
      <c r="X5" s="261" t="s">
        <v>14</v>
      </c>
    </row>
    <row r="6" spans="1:24" ht="18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26" t="s">
        <v>7</v>
      </c>
      <c r="L6" s="212" t="s">
        <v>358</v>
      </c>
      <c r="M6" s="212" t="s">
        <v>359</v>
      </c>
      <c r="N6" s="221" t="s">
        <v>15</v>
      </c>
      <c r="O6" s="226" t="s">
        <v>10</v>
      </c>
      <c r="P6" s="212" t="s">
        <v>9</v>
      </c>
      <c r="Q6" s="226" t="s">
        <v>17</v>
      </c>
      <c r="R6" s="226"/>
      <c r="S6" s="226" t="s">
        <v>18</v>
      </c>
      <c r="T6" s="226"/>
      <c r="U6" s="228" t="s">
        <v>13</v>
      </c>
      <c r="V6" s="212" t="s">
        <v>8</v>
      </c>
      <c r="W6" s="212"/>
      <c r="X6" s="261"/>
    </row>
    <row r="7" spans="1:24" ht="16.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26"/>
      <c r="L7" s="212"/>
      <c r="M7" s="212"/>
      <c r="N7" s="221"/>
      <c r="O7" s="226"/>
      <c r="P7" s="212"/>
      <c r="Q7" s="75" t="s">
        <v>11</v>
      </c>
      <c r="R7" s="75" t="s">
        <v>12</v>
      </c>
      <c r="S7" s="75" t="s">
        <v>11</v>
      </c>
      <c r="T7" s="75" t="s">
        <v>12</v>
      </c>
      <c r="U7" s="228"/>
      <c r="V7" s="212"/>
      <c r="W7" s="212"/>
      <c r="X7" s="261"/>
    </row>
    <row r="8" spans="1:24" ht="15" customHeight="1">
      <c r="A8" s="235">
        <v>1</v>
      </c>
      <c r="B8" s="235" t="s">
        <v>274</v>
      </c>
      <c r="C8" s="251" t="s">
        <v>275</v>
      </c>
      <c r="D8" s="78" t="s">
        <v>276</v>
      </c>
      <c r="E8" s="78">
        <v>1</v>
      </c>
      <c r="F8" s="71" t="s">
        <v>277</v>
      </c>
      <c r="G8" s="256" t="s">
        <v>337</v>
      </c>
      <c r="H8" s="299">
        <v>281.45999999999998</v>
      </c>
      <c r="I8" s="13"/>
      <c r="J8" s="13"/>
      <c r="K8" s="9"/>
      <c r="L8" s="297" t="s">
        <v>369</v>
      </c>
      <c r="M8" s="297" t="s">
        <v>361</v>
      </c>
      <c r="N8" s="44"/>
      <c r="O8" s="44"/>
      <c r="P8" s="44"/>
      <c r="Q8" s="44"/>
      <c r="R8" s="44"/>
      <c r="S8" s="44"/>
      <c r="T8" s="44"/>
      <c r="U8" s="44">
        <v>1</v>
      </c>
      <c r="V8" s="45"/>
      <c r="W8" s="299">
        <v>205.1</v>
      </c>
      <c r="X8" s="136" t="s">
        <v>417</v>
      </c>
    </row>
    <row r="9" spans="1:24" ht="35.25" customHeight="1">
      <c r="A9" s="235"/>
      <c r="B9" s="235"/>
      <c r="C9" s="251"/>
      <c r="D9" s="78" t="s">
        <v>278</v>
      </c>
      <c r="E9" s="78">
        <v>2</v>
      </c>
      <c r="F9" s="71" t="s">
        <v>279</v>
      </c>
      <c r="G9" s="258"/>
      <c r="H9" s="300"/>
      <c r="I9" s="1"/>
      <c r="J9" s="1"/>
      <c r="K9" s="1"/>
      <c r="L9" s="298"/>
      <c r="M9" s="298"/>
      <c r="N9" s="46"/>
      <c r="O9" s="46"/>
      <c r="P9" s="46"/>
      <c r="Q9" s="46"/>
      <c r="R9" s="46"/>
      <c r="S9" s="46"/>
      <c r="T9" s="46"/>
      <c r="U9" s="46">
        <v>1</v>
      </c>
      <c r="V9" s="47"/>
      <c r="W9" s="300"/>
      <c r="X9" s="136" t="s">
        <v>417</v>
      </c>
    </row>
    <row r="10" spans="1:24" ht="21" customHeight="1">
      <c r="A10" s="235">
        <v>2</v>
      </c>
      <c r="B10" s="235" t="s">
        <v>280</v>
      </c>
      <c r="C10" s="251" t="s">
        <v>275</v>
      </c>
      <c r="D10" s="78" t="s">
        <v>281</v>
      </c>
      <c r="E10" s="78">
        <v>1</v>
      </c>
      <c r="F10" s="72" t="s">
        <v>282</v>
      </c>
      <c r="G10" s="256" t="s">
        <v>337</v>
      </c>
      <c r="H10" s="240">
        <v>279.33999999999997</v>
      </c>
      <c r="I10" s="1"/>
      <c r="J10" s="1"/>
      <c r="K10" s="1">
        <v>1</v>
      </c>
      <c r="L10" s="233"/>
      <c r="M10" s="233"/>
      <c r="N10" s="47"/>
      <c r="O10" s="47"/>
      <c r="P10" s="47"/>
      <c r="Q10" s="47"/>
      <c r="R10" s="47"/>
      <c r="S10" s="47"/>
      <c r="T10" s="47"/>
      <c r="U10" s="47"/>
      <c r="V10" s="47"/>
      <c r="W10" s="129"/>
      <c r="X10" s="137" t="s">
        <v>424</v>
      </c>
    </row>
    <row r="11" spans="1:24" ht="24" customHeight="1">
      <c r="A11" s="235"/>
      <c r="B11" s="235"/>
      <c r="C11" s="251"/>
      <c r="D11" s="78" t="s">
        <v>37</v>
      </c>
      <c r="E11" s="78">
        <v>2</v>
      </c>
      <c r="F11" s="72" t="s">
        <v>283</v>
      </c>
      <c r="G11" s="258"/>
      <c r="H11" s="241"/>
      <c r="I11" s="1"/>
      <c r="J11" s="1"/>
      <c r="K11" s="1"/>
      <c r="L11" s="234"/>
      <c r="M11" s="234"/>
      <c r="N11" s="46"/>
      <c r="O11" s="46"/>
      <c r="P11" s="46"/>
      <c r="Q11" s="46"/>
      <c r="R11" s="46"/>
      <c r="S11" s="46"/>
      <c r="T11" s="46">
        <v>1</v>
      </c>
      <c r="U11" s="47"/>
      <c r="V11" s="47"/>
      <c r="W11" s="130">
        <v>84.27</v>
      </c>
      <c r="X11" s="136" t="s">
        <v>425</v>
      </c>
    </row>
    <row r="12" spans="1:24" ht="24" customHeight="1">
      <c r="A12" s="102"/>
      <c r="B12" s="250" t="s">
        <v>22</v>
      </c>
      <c r="C12" s="250"/>
      <c r="D12" s="250"/>
      <c r="E12" s="7">
        <f>E9+E11</f>
        <v>4</v>
      </c>
      <c r="F12" s="77"/>
      <c r="G12" s="1"/>
      <c r="H12" s="99">
        <f>SUM(H8:H11)</f>
        <v>560.79999999999995</v>
      </c>
      <c r="I12" s="42">
        <f t="shared" ref="I12:W12" si="0">SUM(I8:I11)</f>
        <v>0</v>
      </c>
      <c r="J12" s="42">
        <f t="shared" si="0"/>
        <v>0</v>
      </c>
      <c r="K12" s="41">
        <f t="shared" si="0"/>
        <v>1</v>
      </c>
      <c r="L12" s="41"/>
      <c r="M12" s="41"/>
      <c r="N12" s="104">
        <f t="shared" si="0"/>
        <v>0</v>
      </c>
      <c r="O12" s="104">
        <f t="shared" si="0"/>
        <v>0</v>
      </c>
      <c r="P12" s="104">
        <f>SUM(P8:P11)</f>
        <v>0</v>
      </c>
      <c r="Q12" s="104">
        <f>SUM(Q8:Q11)</f>
        <v>0</v>
      </c>
      <c r="R12" s="104">
        <f>SUM(R8:R11)</f>
        <v>0</v>
      </c>
      <c r="S12" s="104">
        <f t="shared" si="0"/>
        <v>0</v>
      </c>
      <c r="T12" s="104">
        <f>SUM(T8:T11)</f>
        <v>1</v>
      </c>
      <c r="U12" s="104">
        <f>SUM(U8:U11)</f>
        <v>2</v>
      </c>
      <c r="V12" s="104">
        <f t="shared" si="0"/>
        <v>0</v>
      </c>
      <c r="W12" s="99">
        <f t="shared" si="0"/>
        <v>289.37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M10:M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15">
      <c r="A2" s="215" t="s">
        <v>386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 t="str">
        <f>Summary!V3</f>
        <v>Date:31.10.2014</v>
      </c>
      <c r="X2" s="217"/>
    </row>
    <row r="3" spans="1:24" ht="21.75" customHeight="1">
      <c r="A3" s="301" t="s">
        <v>455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4" ht="12.75" customHeight="1">
      <c r="A4" s="212" t="s">
        <v>0</v>
      </c>
      <c r="B4" s="212" t="s">
        <v>1</v>
      </c>
      <c r="C4" s="212" t="s">
        <v>2</v>
      </c>
      <c r="D4" s="212" t="s">
        <v>3</v>
      </c>
      <c r="E4" s="212" t="s">
        <v>0</v>
      </c>
      <c r="F4" s="212" t="s">
        <v>4</v>
      </c>
      <c r="G4" s="212" t="s">
        <v>5</v>
      </c>
      <c r="H4" s="212" t="s">
        <v>6</v>
      </c>
      <c r="I4" s="212" t="s">
        <v>20</v>
      </c>
      <c r="J4" s="212" t="s">
        <v>21</v>
      </c>
      <c r="K4" s="221" t="s">
        <v>16</v>
      </c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12" t="s">
        <v>21</v>
      </c>
      <c r="X4" s="261" t="s">
        <v>14</v>
      </c>
    </row>
    <row r="5" spans="1:24" ht="18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26" t="s">
        <v>7</v>
      </c>
      <c r="L5" s="212" t="s">
        <v>358</v>
      </c>
      <c r="M5" s="212" t="s">
        <v>359</v>
      </c>
      <c r="N5" s="221" t="s">
        <v>15</v>
      </c>
      <c r="O5" s="226" t="s">
        <v>10</v>
      </c>
      <c r="P5" s="212" t="s">
        <v>9</v>
      </c>
      <c r="Q5" s="226" t="s">
        <v>17</v>
      </c>
      <c r="R5" s="226"/>
      <c r="S5" s="226" t="s">
        <v>18</v>
      </c>
      <c r="T5" s="226"/>
      <c r="U5" s="228" t="s">
        <v>13</v>
      </c>
      <c r="V5" s="212" t="s">
        <v>8</v>
      </c>
      <c r="W5" s="212"/>
      <c r="X5" s="261"/>
    </row>
    <row r="6" spans="1:24" ht="16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26"/>
      <c r="L6" s="212"/>
      <c r="M6" s="212"/>
      <c r="N6" s="221"/>
      <c r="O6" s="226"/>
      <c r="P6" s="212"/>
      <c r="Q6" s="27" t="s">
        <v>11</v>
      </c>
      <c r="R6" s="27" t="s">
        <v>12</v>
      </c>
      <c r="S6" s="27" t="s">
        <v>11</v>
      </c>
      <c r="T6" s="27" t="s">
        <v>12</v>
      </c>
      <c r="U6" s="228"/>
      <c r="V6" s="212"/>
      <c r="W6" s="212"/>
      <c r="X6" s="261"/>
    </row>
    <row r="7" spans="1:24" ht="16.5" customHeight="1">
      <c r="A7" s="294" t="s">
        <v>44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</row>
    <row r="8" spans="1:24" ht="15" customHeight="1">
      <c r="A8" s="302"/>
      <c r="B8" s="235"/>
      <c r="C8" s="251"/>
      <c r="D8" s="35"/>
      <c r="E8" s="35"/>
      <c r="F8" s="71"/>
      <c r="G8" s="256"/>
      <c r="H8" s="303"/>
      <c r="I8" s="13"/>
      <c r="J8" s="13"/>
      <c r="K8" s="9"/>
      <c r="L8" s="297"/>
      <c r="M8" s="297"/>
      <c r="N8" s="96"/>
      <c r="O8" s="96"/>
      <c r="P8" s="96"/>
      <c r="Q8" s="96"/>
      <c r="R8" s="96"/>
      <c r="S8" s="96"/>
      <c r="T8" s="96"/>
      <c r="U8" s="96"/>
      <c r="V8" s="96"/>
      <c r="W8" s="305"/>
      <c r="X8" s="97"/>
    </row>
    <row r="9" spans="1:24" ht="35.25" customHeight="1">
      <c r="A9" s="302"/>
      <c r="B9" s="235"/>
      <c r="C9" s="251"/>
      <c r="D9" s="35"/>
      <c r="E9" s="35"/>
      <c r="F9" s="71"/>
      <c r="G9" s="258"/>
      <c r="H9" s="304"/>
      <c r="I9" s="1"/>
      <c r="J9" s="1"/>
      <c r="K9" s="1"/>
      <c r="L9" s="298"/>
      <c r="M9" s="298"/>
      <c r="N9" s="74"/>
      <c r="O9" s="74"/>
      <c r="P9" s="74"/>
      <c r="Q9" s="74"/>
      <c r="R9" s="74"/>
      <c r="S9" s="74"/>
      <c r="T9" s="74"/>
      <c r="U9" s="74"/>
      <c r="V9" s="74"/>
      <c r="W9" s="306"/>
      <c r="X9" s="98"/>
    </row>
    <row r="10" spans="1:24" ht="24" customHeight="1">
      <c r="A10" s="84"/>
      <c r="B10" s="250" t="s">
        <v>22</v>
      </c>
      <c r="C10" s="250"/>
      <c r="D10" s="250"/>
      <c r="E10" s="7">
        <f>E7+E9</f>
        <v>0</v>
      </c>
      <c r="F10" s="77"/>
      <c r="G10" s="1"/>
      <c r="H10" s="42">
        <f>SUM(H6:H9)</f>
        <v>0</v>
      </c>
      <c r="I10" s="42">
        <f t="shared" ref="I10:W10" si="0">SUM(I6:I9)</f>
        <v>0</v>
      </c>
      <c r="J10" s="42">
        <f t="shared" si="0"/>
        <v>0</v>
      </c>
      <c r="K10" s="41">
        <f t="shared" si="0"/>
        <v>0</v>
      </c>
      <c r="L10" s="41"/>
      <c r="M10" s="41"/>
      <c r="N10" s="41">
        <f t="shared" si="0"/>
        <v>0</v>
      </c>
      <c r="O10" s="41">
        <f t="shared" si="0"/>
        <v>0</v>
      </c>
      <c r="P10" s="41">
        <f>SUM(P6:P9)</f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2">
        <f t="shared" si="0"/>
        <v>0</v>
      </c>
      <c r="X10" s="97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3" sqref="U13:U15"/>
    </sheetView>
  </sheetViews>
  <sheetFormatPr defaultRowHeight="15"/>
  <cols>
    <col min="1" max="1" width="3" style="65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customWidth="1"/>
    <col min="10" max="10" width="8.85546875" style="65" customWidth="1"/>
    <col min="11" max="11" width="12.7109375" style="65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tr">
        <f>'Patna (West)'!A2</f>
        <v>Progress Report for the construction of Girls Hostel (2010-11)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>
      <c r="A3" s="215" t="s">
        <v>436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 t="str">
        <f>Summary!V3</f>
        <v>Date:31.10.2014</v>
      </c>
      <c r="V3" s="217"/>
    </row>
    <row r="4" spans="1:22">
      <c r="A4" s="301" t="s">
        <v>456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21" t="s">
        <v>16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2" t="s">
        <v>21</v>
      </c>
      <c r="V5" s="261" t="s">
        <v>14</v>
      </c>
    </row>
    <row r="6" spans="1:22" ht="34.5" customHeight="1">
      <c r="A6" s="212"/>
      <c r="B6" s="212"/>
      <c r="C6" s="212"/>
      <c r="D6" s="212"/>
      <c r="E6" s="212"/>
      <c r="F6" s="212"/>
      <c r="G6" s="212"/>
      <c r="H6" s="212"/>
      <c r="I6" s="226" t="s">
        <v>7</v>
      </c>
      <c r="J6" s="212" t="s">
        <v>358</v>
      </c>
      <c r="K6" s="212" t="s">
        <v>359</v>
      </c>
      <c r="L6" s="227" t="s">
        <v>15</v>
      </c>
      <c r="M6" s="222" t="s">
        <v>10</v>
      </c>
      <c r="N6" s="212" t="s">
        <v>9</v>
      </c>
      <c r="O6" s="309" t="s">
        <v>17</v>
      </c>
      <c r="P6" s="310"/>
      <c r="Q6" s="212" t="s">
        <v>18</v>
      </c>
      <c r="R6" s="212"/>
      <c r="S6" s="222" t="s">
        <v>13</v>
      </c>
      <c r="T6" s="222" t="s">
        <v>8</v>
      </c>
      <c r="U6" s="212"/>
      <c r="V6" s="261"/>
    </row>
    <row r="7" spans="1:22" ht="39" customHeight="1">
      <c r="A7" s="212"/>
      <c r="B7" s="212"/>
      <c r="C7" s="212"/>
      <c r="D7" s="212"/>
      <c r="E7" s="212"/>
      <c r="F7" s="212"/>
      <c r="G7" s="212"/>
      <c r="H7" s="212"/>
      <c r="I7" s="226"/>
      <c r="J7" s="212"/>
      <c r="K7" s="212"/>
      <c r="L7" s="227"/>
      <c r="M7" s="222"/>
      <c r="N7" s="212"/>
      <c r="O7" s="162" t="s">
        <v>11</v>
      </c>
      <c r="P7" s="162" t="s">
        <v>12</v>
      </c>
      <c r="Q7" s="162" t="s">
        <v>11</v>
      </c>
      <c r="R7" s="162" t="s">
        <v>12</v>
      </c>
      <c r="S7" s="222"/>
      <c r="T7" s="222"/>
      <c r="U7" s="212"/>
      <c r="V7" s="261"/>
    </row>
    <row r="8" spans="1:22" ht="26.25" customHeight="1">
      <c r="A8" s="273">
        <v>1</v>
      </c>
      <c r="B8" s="235" t="s">
        <v>157</v>
      </c>
      <c r="C8" s="235" t="s">
        <v>158</v>
      </c>
      <c r="D8" s="34" t="s">
        <v>159</v>
      </c>
      <c r="E8" s="159">
        <v>1</v>
      </c>
      <c r="F8" s="34" t="s">
        <v>160</v>
      </c>
      <c r="G8" s="311" t="s">
        <v>338</v>
      </c>
      <c r="H8" s="235">
        <v>266.79000000000002</v>
      </c>
      <c r="I8" s="12">
        <v>1</v>
      </c>
      <c r="J8" s="307" t="s">
        <v>370</v>
      </c>
      <c r="K8" s="307" t="s">
        <v>361</v>
      </c>
      <c r="L8" s="48"/>
      <c r="M8" s="48"/>
      <c r="N8" s="48"/>
      <c r="O8" s="48"/>
      <c r="P8" s="48"/>
      <c r="Q8" s="48"/>
      <c r="R8" s="48"/>
      <c r="S8" s="48"/>
      <c r="T8" s="48"/>
      <c r="U8" s="235">
        <v>91.18</v>
      </c>
      <c r="V8" s="49" t="s">
        <v>357</v>
      </c>
    </row>
    <row r="9" spans="1:22" ht="26.25" customHeight="1">
      <c r="A9" s="275"/>
      <c r="B9" s="235"/>
      <c r="C9" s="235"/>
      <c r="D9" s="37" t="s">
        <v>161</v>
      </c>
      <c r="E9" s="159">
        <v>2</v>
      </c>
      <c r="F9" s="34" t="s">
        <v>162</v>
      </c>
      <c r="G9" s="311"/>
      <c r="H9" s="235"/>
      <c r="I9" s="1"/>
      <c r="J9" s="308"/>
      <c r="K9" s="308"/>
      <c r="L9" s="73"/>
      <c r="M9" s="73"/>
      <c r="N9" s="73"/>
      <c r="O9" s="73"/>
      <c r="P9" s="73"/>
      <c r="Q9" s="73"/>
      <c r="R9" s="73"/>
      <c r="S9" s="73">
        <v>1</v>
      </c>
      <c r="T9" s="47"/>
      <c r="U9" s="235"/>
      <c r="V9" s="49" t="s">
        <v>449</v>
      </c>
    </row>
    <row r="10" spans="1:22" ht="25.5">
      <c r="A10" s="273">
        <v>2</v>
      </c>
      <c r="B10" s="235" t="s">
        <v>163</v>
      </c>
      <c r="C10" s="235" t="s">
        <v>158</v>
      </c>
      <c r="D10" s="34" t="s">
        <v>41</v>
      </c>
      <c r="E10" s="159">
        <v>1</v>
      </c>
      <c r="F10" s="34" t="s">
        <v>164</v>
      </c>
      <c r="G10" s="311" t="s">
        <v>418</v>
      </c>
      <c r="H10" s="235">
        <v>402.49</v>
      </c>
      <c r="I10" s="1">
        <v>1</v>
      </c>
      <c r="J10" s="233" t="s">
        <v>360</v>
      </c>
      <c r="K10" s="233" t="s">
        <v>361</v>
      </c>
      <c r="L10" s="47"/>
      <c r="M10" s="47"/>
      <c r="N10" s="47"/>
      <c r="O10" s="47"/>
      <c r="P10" s="47"/>
      <c r="Q10" s="47"/>
      <c r="R10" s="47"/>
      <c r="S10" s="47"/>
      <c r="T10" s="47"/>
      <c r="U10" s="235">
        <v>51.22</v>
      </c>
      <c r="V10" s="49" t="s">
        <v>357</v>
      </c>
    </row>
    <row r="11" spans="1:22" ht="15" customHeight="1">
      <c r="A11" s="274"/>
      <c r="B11" s="235"/>
      <c r="C11" s="235"/>
      <c r="D11" s="34" t="s">
        <v>165</v>
      </c>
      <c r="E11" s="159">
        <v>2</v>
      </c>
      <c r="F11" s="34" t="s">
        <v>166</v>
      </c>
      <c r="G11" s="311"/>
      <c r="H11" s="235"/>
      <c r="I11" s="1"/>
      <c r="J11" s="246"/>
      <c r="K11" s="246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35"/>
      <c r="V11" s="49" t="s">
        <v>449</v>
      </c>
    </row>
    <row r="12" spans="1:22">
      <c r="A12" s="275"/>
      <c r="B12" s="235"/>
      <c r="C12" s="235"/>
      <c r="D12" s="34" t="s">
        <v>167</v>
      </c>
      <c r="E12" s="159">
        <v>3</v>
      </c>
      <c r="F12" s="34" t="s">
        <v>168</v>
      </c>
      <c r="G12" s="311"/>
      <c r="H12" s="235"/>
      <c r="I12" s="4">
        <v>1</v>
      </c>
      <c r="J12" s="234"/>
      <c r="K12" s="234"/>
      <c r="L12" s="133"/>
      <c r="M12" s="133"/>
      <c r="N12" s="74"/>
      <c r="O12" s="47"/>
      <c r="P12" s="47"/>
      <c r="Q12" s="47"/>
      <c r="R12" s="47"/>
      <c r="S12" s="47"/>
      <c r="T12" s="47"/>
      <c r="U12" s="235"/>
      <c r="V12" s="49" t="s">
        <v>357</v>
      </c>
    </row>
    <row r="13" spans="1:22" ht="25.5">
      <c r="A13" s="273">
        <v>3</v>
      </c>
      <c r="B13" s="235" t="s">
        <v>169</v>
      </c>
      <c r="C13" s="235" t="s">
        <v>158</v>
      </c>
      <c r="D13" s="34" t="s">
        <v>170</v>
      </c>
      <c r="E13" s="159">
        <v>1</v>
      </c>
      <c r="F13" s="34" t="s">
        <v>171</v>
      </c>
      <c r="G13" s="311" t="s">
        <v>356</v>
      </c>
      <c r="H13" s="235">
        <v>406.19</v>
      </c>
      <c r="I13" s="1"/>
      <c r="J13" s="163"/>
      <c r="K13" s="163"/>
      <c r="L13" s="74"/>
      <c r="M13" s="74"/>
      <c r="N13" s="74"/>
      <c r="O13" s="47"/>
      <c r="P13" s="47"/>
      <c r="Q13" s="47"/>
      <c r="R13" s="47"/>
      <c r="S13" s="47"/>
      <c r="T13" s="47"/>
      <c r="U13" s="235"/>
      <c r="V13" s="49"/>
    </row>
    <row r="14" spans="1:22">
      <c r="A14" s="274"/>
      <c r="B14" s="235"/>
      <c r="C14" s="235"/>
      <c r="D14" s="34" t="s">
        <v>172</v>
      </c>
      <c r="E14" s="159">
        <v>2</v>
      </c>
      <c r="F14" s="34" t="s">
        <v>173</v>
      </c>
      <c r="G14" s="311"/>
      <c r="H14" s="235"/>
      <c r="I14" s="1"/>
      <c r="J14" s="163"/>
      <c r="K14" s="163"/>
      <c r="L14" s="47"/>
      <c r="M14" s="47"/>
      <c r="N14" s="47"/>
      <c r="O14" s="47"/>
      <c r="P14" s="47"/>
      <c r="Q14" s="47"/>
      <c r="R14" s="47"/>
      <c r="S14" s="47"/>
      <c r="T14" s="47"/>
      <c r="U14" s="235"/>
      <c r="V14" s="49"/>
    </row>
    <row r="15" spans="1:22">
      <c r="A15" s="275"/>
      <c r="B15" s="235"/>
      <c r="C15" s="235"/>
      <c r="D15" s="34" t="s">
        <v>174</v>
      </c>
      <c r="E15" s="159">
        <v>3</v>
      </c>
      <c r="F15" s="34" t="s">
        <v>175</v>
      </c>
      <c r="G15" s="311"/>
      <c r="H15" s="235"/>
      <c r="I15" s="1"/>
      <c r="J15" s="163"/>
      <c r="K15" s="163"/>
      <c r="L15" s="47"/>
      <c r="M15" s="47"/>
      <c r="N15" s="47"/>
      <c r="O15" s="47"/>
      <c r="P15" s="47"/>
      <c r="Q15" s="47"/>
      <c r="R15" s="47"/>
      <c r="S15" s="47"/>
      <c r="T15" s="47"/>
      <c r="U15" s="235"/>
      <c r="V15" s="49"/>
    </row>
    <row r="16" spans="1:22" ht="24.75" customHeight="1">
      <c r="A16" s="273">
        <v>4</v>
      </c>
      <c r="B16" s="235" t="s">
        <v>176</v>
      </c>
      <c r="C16" s="235" t="s">
        <v>158</v>
      </c>
      <c r="D16" s="34" t="s">
        <v>158</v>
      </c>
      <c r="E16" s="159">
        <v>1</v>
      </c>
      <c r="F16" s="34" t="s">
        <v>177</v>
      </c>
      <c r="G16" s="311" t="s">
        <v>380</v>
      </c>
      <c r="H16" s="235">
        <v>404.83</v>
      </c>
      <c r="I16" s="1"/>
      <c r="J16" s="163"/>
      <c r="K16" s="163"/>
      <c r="L16" s="47"/>
      <c r="M16" s="47"/>
      <c r="N16" s="47"/>
      <c r="O16" s="47"/>
      <c r="P16" s="47"/>
      <c r="Q16" s="47"/>
      <c r="R16" s="47"/>
      <c r="S16" s="47"/>
      <c r="T16" s="47"/>
      <c r="U16" s="235"/>
      <c r="V16" s="49"/>
    </row>
    <row r="17" spans="1:22" ht="36" customHeight="1">
      <c r="A17" s="274"/>
      <c r="B17" s="235"/>
      <c r="C17" s="235"/>
      <c r="D17" s="34" t="s">
        <v>178</v>
      </c>
      <c r="E17" s="159">
        <v>2</v>
      </c>
      <c r="F17" s="34" t="s">
        <v>179</v>
      </c>
      <c r="G17" s="311"/>
      <c r="H17" s="235"/>
      <c r="I17" s="1"/>
      <c r="J17" s="163"/>
      <c r="K17" s="163"/>
      <c r="L17" s="47"/>
      <c r="M17" s="47"/>
      <c r="N17" s="47"/>
      <c r="O17" s="47"/>
      <c r="P17" s="47"/>
      <c r="Q17" s="47"/>
      <c r="R17" s="47"/>
      <c r="S17" s="47"/>
      <c r="T17" s="47"/>
      <c r="U17" s="235"/>
      <c r="V17" s="49"/>
    </row>
    <row r="18" spans="1:22" ht="25.5">
      <c r="A18" s="275"/>
      <c r="B18" s="235"/>
      <c r="C18" s="235"/>
      <c r="D18" s="34" t="s">
        <v>180</v>
      </c>
      <c r="E18" s="159">
        <v>3</v>
      </c>
      <c r="F18" s="34" t="s">
        <v>325</v>
      </c>
      <c r="G18" s="311"/>
      <c r="H18" s="235"/>
      <c r="I18" s="1"/>
      <c r="J18" s="163"/>
      <c r="K18" s="163"/>
      <c r="L18" s="74"/>
      <c r="M18" s="74"/>
      <c r="N18" s="74"/>
      <c r="O18" s="47"/>
      <c r="P18" s="47"/>
      <c r="Q18" s="47"/>
      <c r="R18" s="47"/>
      <c r="S18" s="47"/>
      <c r="T18" s="47"/>
      <c r="U18" s="235"/>
      <c r="V18" s="49"/>
    </row>
    <row r="19" spans="1:22" ht="16.5">
      <c r="A19" s="163"/>
      <c r="B19" s="250" t="s">
        <v>22</v>
      </c>
      <c r="C19" s="250"/>
      <c r="D19" s="250"/>
      <c r="E19" s="28">
        <f>E9+E12+E15+E18</f>
        <v>11</v>
      </c>
      <c r="F19" s="11"/>
      <c r="G19" s="1"/>
      <c r="H19" s="161">
        <f>SUM(H8:H18)</f>
        <v>1480.3</v>
      </c>
      <c r="I19" s="1">
        <f>SUM(I8:I18)</f>
        <v>3</v>
      </c>
      <c r="J19" s="163"/>
      <c r="K19" s="163"/>
      <c r="L19" s="4">
        <f>SUM(L8:L18)</f>
        <v>0</v>
      </c>
      <c r="M19" s="4">
        <f t="shared" ref="M19:U19" si="0">SUM(M8:M18)</f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4">
        <f t="shared" si="0"/>
        <v>0</v>
      </c>
      <c r="S19" s="4">
        <f t="shared" si="0"/>
        <v>2</v>
      </c>
      <c r="T19" s="4">
        <f t="shared" si="0"/>
        <v>0</v>
      </c>
      <c r="U19" s="4">
        <f t="shared" si="0"/>
        <v>142.4</v>
      </c>
      <c r="V19" s="1"/>
    </row>
    <row r="20" spans="1:22">
      <c r="A20" s="312" t="s">
        <v>326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</row>
  </sheetData>
  <mergeCells count="56">
    <mergeCell ref="B19:D19"/>
    <mergeCell ref="A20:V20"/>
    <mergeCell ref="A16:A18"/>
    <mergeCell ref="B16:B18"/>
    <mergeCell ref="C16:C18"/>
    <mergeCell ref="G16:G18"/>
    <mergeCell ref="H16:H18"/>
    <mergeCell ref="U16:U18"/>
    <mergeCell ref="A13:A15"/>
    <mergeCell ref="B13:B15"/>
    <mergeCell ref="C13:C15"/>
    <mergeCell ref="G13:G15"/>
    <mergeCell ref="H13:H15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11811023622047245" right="3.937007874015748E-2" top="0.11811023622047245" bottom="0.11811023622047245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2014-06-12T05:13:01Z</cp:lastPrinted>
  <dcterms:created xsi:type="dcterms:W3CDTF">2012-03-01T16:49:07Z</dcterms:created>
  <dcterms:modified xsi:type="dcterms:W3CDTF">2014-11-20T05:56:44Z</dcterms:modified>
</cp:coreProperties>
</file>